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94" firstSheet="1" activeTab="1"/>
  </bookViews>
  <sheets>
    <sheet name="Лист1" sheetId="1" r:id="rId1"/>
    <sheet name="Лист 1" sheetId="2" r:id="rId2"/>
  </sheets>
  <definedNames>
    <definedName name="_xlnm.Print_Area" localSheetId="1">'Лист 1'!$B$1:$K$74</definedName>
  </definedNames>
  <calcPr fullCalcOnLoad="1" refMode="R1C1"/>
</workbook>
</file>

<file path=xl/sharedStrings.xml><?xml version="1.0" encoding="utf-8"?>
<sst xmlns="http://schemas.openxmlformats.org/spreadsheetml/2006/main" count="223" uniqueCount="71">
  <si>
    <t>Листы</t>
  </si>
  <si>
    <t>Кг.</t>
  </si>
  <si>
    <t>40*1200*2000</t>
  </si>
  <si>
    <t>20*1200*2000</t>
  </si>
  <si>
    <t>Листовой</t>
  </si>
  <si>
    <t>20*1600*2000</t>
  </si>
  <si>
    <t>30*1400*2000</t>
  </si>
  <si>
    <t>Весовой</t>
  </si>
  <si>
    <t>60*1500*2000</t>
  </si>
  <si>
    <t>кг</t>
  </si>
  <si>
    <t>листовой</t>
  </si>
  <si>
    <t>весовой</t>
  </si>
  <si>
    <t>60*1600*2000</t>
  </si>
  <si>
    <t>6,1 руб/кг без НДС</t>
  </si>
  <si>
    <t>без НДС</t>
  </si>
  <si>
    <t>Цена оптовая (от 5-ти листов и более)</t>
  </si>
  <si>
    <t xml:space="preserve">7,5 руб/кг </t>
  </si>
  <si>
    <t>ST2232</t>
  </si>
  <si>
    <t>ST2536</t>
  </si>
  <si>
    <t>ST2840</t>
  </si>
  <si>
    <t>100*1200*2000</t>
  </si>
  <si>
    <t>30*1200*2000</t>
  </si>
  <si>
    <t>ST3545</t>
  </si>
  <si>
    <t>ST3037</t>
  </si>
  <si>
    <t xml:space="preserve">20*1400*2000 </t>
  </si>
  <si>
    <t>90*1200*2000</t>
  </si>
  <si>
    <t>150*1000*2000</t>
  </si>
  <si>
    <t>140*1200*2000</t>
  </si>
  <si>
    <t>10*1400*2000</t>
  </si>
  <si>
    <t>180*1200*2000</t>
  </si>
  <si>
    <t>140*1000*2000</t>
  </si>
  <si>
    <t xml:space="preserve">30*1400*2000 </t>
  </si>
  <si>
    <t xml:space="preserve">10*1200*2000 </t>
  </si>
  <si>
    <t>+ НДС</t>
  </si>
  <si>
    <t>100*2000*2000</t>
  </si>
  <si>
    <t xml:space="preserve">Цена оптовая </t>
  </si>
  <si>
    <t>(на сумму покупки от 200 руб. с НДС)</t>
  </si>
  <si>
    <t>40*1000*2000</t>
  </si>
  <si>
    <t>40*1600*2000</t>
  </si>
  <si>
    <t xml:space="preserve">50*1200*2000 </t>
  </si>
  <si>
    <t>70*1000*2000</t>
  </si>
  <si>
    <t>50*1800*2000</t>
  </si>
  <si>
    <t xml:space="preserve">60*1200*2000 </t>
  </si>
  <si>
    <t>70*1400*2000</t>
  </si>
  <si>
    <t xml:space="preserve">100*1000*2000 </t>
  </si>
  <si>
    <t xml:space="preserve">100*1400*2000 </t>
  </si>
  <si>
    <t xml:space="preserve">100*1600*2000 </t>
  </si>
  <si>
    <t>70*1200*2000</t>
  </si>
  <si>
    <t>150*1400*2000</t>
  </si>
  <si>
    <t>50*1400*2000</t>
  </si>
  <si>
    <t>120*1200*2000</t>
  </si>
  <si>
    <t>10*1000*2000</t>
  </si>
  <si>
    <t>90*1000*2000</t>
  </si>
  <si>
    <t>30*1000*2000</t>
  </si>
  <si>
    <t>100*1500*2000</t>
  </si>
  <si>
    <t xml:space="preserve">7 руб/кг </t>
  </si>
  <si>
    <t>5*1200*2000</t>
  </si>
  <si>
    <t>20*1800*2000</t>
  </si>
  <si>
    <t>10*1600*2000</t>
  </si>
  <si>
    <t>80*1000*2000</t>
  </si>
  <si>
    <t>100*900*2000</t>
  </si>
  <si>
    <t>40*1400*2000</t>
  </si>
  <si>
    <t>40*1300*2000</t>
  </si>
  <si>
    <t>50*1300*2000</t>
  </si>
  <si>
    <t>Примечание (*) ценна оптовая 7.7 руб + НДС</t>
  </si>
  <si>
    <t>Меняем поролон на мебель! +375333311776 +375445488000</t>
  </si>
  <si>
    <t xml:space="preserve">100*2000*2000 </t>
  </si>
  <si>
    <t xml:space="preserve">60*1600*2000 </t>
  </si>
  <si>
    <t xml:space="preserve">80*1200*2000 </t>
  </si>
  <si>
    <t xml:space="preserve">50*1600*2000 </t>
  </si>
  <si>
    <t>30*1600*2000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</si>
</sst>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b/>
      <sz val="12"/>
      <color indexed="23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34999001026153564"/>
      <name val="Arial"/>
      <family val="2"/>
    </font>
    <font>
      <b/>
      <sz val="12"/>
      <color theme="1" tint="0.49998000264167786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1EC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9" borderId="39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2" fillId="24" borderId="3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0" fontId="2" fillId="24" borderId="45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9" borderId="3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1" fillId="36" borderId="23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41" fillId="36" borderId="3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42" fillId="36" borderId="23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9" fontId="2" fillId="11" borderId="37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43" fillId="36" borderId="23" xfId="0" applyFont="1" applyFill="1" applyBorder="1" applyAlignment="1">
      <alignment horizontal="center"/>
    </xf>
    <xf numFmtId="49" fontId="2" fillId="11" borderId="17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left"/>
    </xf>
    <xf numFmtId="0" fontId="2" fillId="9" borderId="36" xfId="0" applyFont="1" applyFill="1" applyBorder="1" applyAlignment="1">
      <alignment horizontal="left"/>
    </xf>
    <xf numFmtId="0" fontId="2" fillId="9" borderId="23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1" borderId="47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186" fontId="2" fillId="12" borderId="34" xfId="42" applyFont="1" applyFill="1" applyBorder="1" applyAlignment="1">
      <alignment horizontal="center"/>
    </xf>
    <xf numFmtId="186" fontId="2" fillId="12" borderId="35" xfId="42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4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41" xfId="0" applyFont="1" applyFill="1" applyBorder="1" applyAlignment="1">
      <alignment horizontal="center"/>
    </xf>
    <xf numFmtId="0" fontId="2" fillId="12" borderId="42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12" borderId="47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12" borderId="34" xfId="0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2" borderId="51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14" fontId="3" fillId="0" borderId="36" xfId="0" applyNumberFormat="1" applyFont="1" applyBorder="1" applyAlignment="1">
      <alignment horizontal="center" vertical="center" wrapText="1"/>
    </xf>
    <xf numFmtId="14" fontId="3" fillId="0" borderId="40" xfId="0" applyNumberFormat="1" applyFont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75"/>
  <sheetViews>
    <sheetView tabSelected="1" view="pageBreakPreview" zoomScale="85" zoomScaleNormal="85" zoomScaleSheetLayoutView="85" zoomScalePageLayoutView="0" workbookViewId="0" topLeftCell="B1">
      <pane xSplit="1" ySplit="6" topLeftCell="C32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U61" sqref="BU61"/>
    </sheetView>
  </sheetViews>
  <sheetFormatPr defaultColWidth="9.140625" defaultRowHeight="12.75"/>
  <cols>
    <col min="1" max="1" width="0" style="7" hidden="1" customWidth="1"/>
    <col min="2" max="2" width="18.8515625" style="83" customWidth="1"/>
    <col min="3" max="3" width="12.00390625" style="1" customWidth="1"/>
    <col min="4" max="4" width="8.8515625" style="1" hidden="1" customWidth="1"/>
    <col min="5" max="5" width="12.00390625" style="1" customWidth="1"/>
    <col min="6" max="6" width="8.8515625" style="1" hidden="1" customWidth="1"/>
    <col min="7" max="7" width="12.00390625" style="1" customWidth="1"/>
    <col min="8" max="9" width="8.8515625" style="1" hidden="1" customWidth="1"/>
    <col min="10" max="10" width="11.8515625" style="1" customWidth="1"/>
    <col min="11" max="11" width="12.00390625" style="1" customWidth="1"/>
    <col min="12" max="12" width="8.8515625" style="1" hidden="1" customWidth="1"/>
    <col min="13" max="13" width="12.00390625" style="1" hidden="1" customWidth="1"/>
    <col min="14" max="14" width="8.8515625" style="1" hidden="1" customWidth="1"/>
    <col min="15" max="15" width="12.00390625" style="1" hidden="1" customWidth="1"/>
    <col min="16" max="16" width="8.8515625" style="1" hidden="1" customWidth="1"/>
    <col min="17" max="17" width="12.00390625" style="1" hidden="1" customWidth="1"/>
    <col min="18" max="18" width="8.8515625" style="1" hidden="1" customWidth="1"/>
    <col min="19" max="19" width="17.7109375" style="1" hidden="1" customWidth="1"/>
    <col min="20" max="20" width="14.57421875" style="1" hidden="1" customWidth="1"/>
    <col min="21" max="21" width="17.57421875" style="9" hidden="1" customWidth="1"/>
    <col min="22" max="22" width="12.140625" style="1" hidden="1" customWidth="1"/>
    <col min="23" max="23" width="9.140625" style="1" hidden="1" customWidth="1"/>
    <col min="24" max="24" width="8.8515625" style="1" hidden="1" customWidth="1"/>
    <col min="25" max="25" width="12.140625" style="1" hidden="1" customWidth="1"/>
    <col min="26" max="26" width="9.140625" style="1" hidden="1" customWidth="1"/>
    <col min="27" max="27" width="8.8515625" style="1" hidden="1" customWidth="1"/>
    <col min="28" max="28" width="12.140625" style="1" hidden="1" customWidth="1"/>
    <col min="29" max="31" width="8.8515625" style="1" hidden="1" customWidth="1"/>
    <col min="32" max="32" width="12.00390625" style="1" hidden="1" customWidth="1"/>
    <col min="33" max="34" width="8.8515625" style="1" hidden="1" customWidth="1"/>
    <col min="35" max="35" width="12.140625" style="1" hidden="1" customWidth="1"/>
    <col min="36" max="37" width="8.8515625" style="1" hidden="1" customWidth="1"/>
    <col min="38" max="38" width="12.140625" style="1" hidden="1" customWidth="1"/>
    <col min="39" max="39" width="10.28125" style="1" hidden="1" customWidth="1"/>
    <col min="40" max="40" width="12.140625" style="1" hidden="1" customWidth="1"/>
    <col min="41" max="41" width="8.8515625" style="1" hidden="1" customWidth="1"/>
    <col min="42" max="42" width="12.00390625" style="1" hidden="1" customWidth="1"/>
    <col min="43" max="43" width="9.140625" style="1" hidden="1" customWidth="1"/>
    <col min="44" max="45" width="8.8515625" style="1" hidden="1" customWidth="1"/>
    <col min="46" max="46" width="17.7109375" style="1" hidden="1" customWidth="1"/>
    <col min="47" max="47" width="11.8515625" style="1" hidden="1" customWidth="1"/>
    <col min="48" max="48" width="8.8515625" style="1" hidden="1" customWidth="1"/>
    <col min="49" max="49" width="9.140625" style="1" hidden="1" customWidth="1"/>
    <col min="50" max="50" width="8.8515625" style="1" hidden="1" customWidth="1"/>
    <col min="51" max="51" width="12.00390625" style="1" hidden="1" customWidth="1"/>
    <col min="52" max="52" width="9.140625" style="1" hidden="1" customWidth="1"/>
    <col min="53" max="53" width="21.28125" style="1" hidden="1" customWidth="1"/>
    <col min="54" max="54" width="9.140625" style="1" hidden="1" customWidth="1"/>
    <col min="55" max="55" width="12.00390625" style="1" hidden="1" customWidth="1"/>
    <col min="56" max="56" width="8.8515625" style="1" hidden="1" customWidth="1"/>
    <col min="57" max="58" width="9.140625" style="1" hidden="1" customWidth="1"/>
    <col min="59" max="59" width="11.8515625" style="1" hidden="1" customWidth="1"/>
    <col min="60" max="60" width="8.8515625" style="1" hidden="1" customWidth="1"/>
    <col min="61" max="66" width="9.140625" style="1" hidden="1" customWidth="1"/>
    <col min="67" max="16384" width="9.140625" style="7" customWidth="1"/>
  </cols>
  <sheetData>
    <row r="1" spans="2:59" ht="16.5" thickBot="1">
      <c r="B1" s="164" t="s">
        <v>65</v>
      </c>
      <c r="C1" s="128" t="s">
        <v>35</v>
      </c>
      <c r="D1" s="128"/>
      <c r="E1" s="128"/>
      <c r="F1" s="128"/>
      <c r="G1" s="128"/>
      <c r="H1" s="128"/>
      <c r="I1" s="128"/>
      <c r="J1" s="128"/>
      <c r="K1" s="129"/>
      <c r="L1" s="105"/>
      <c r="M1" s="105"/>
      <c r="N1" s="105"/>
      <c r="O1" s="105"/>
      <c r="P1" s="105"/>
      <c r="Q1" s="106"/>
      <c r="V1" s="152" t="s">
        <v>15</v>
      </c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4"/>
      <c r="AU1" s="152" t="s">
        <v>15</v>
      </c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4"/>
    </row>
    <row r="2" spans="2:59" ht="16.5" thickBot="1">
      <c r="B2" s="165"/>
      <c r="C2" s="167" t="s">
        <v>36</v>
      </c>
      <c r="D2" s="167"/>
      <c r="E2" s="167"/>
      <c r="F2" s="167"/>
      <c r="G2" s="167"/>
      <c r="H2" s="167"/>
      <c r="I2" s="167"/>
      <c r="J2" s="167"/>
      <c r="K2" s="168"/>
      <c r="L2" s="112"/>
      <c r="M2" s="112"/>
      <c r="N2" s="112"/>
      <c r="O2" s="112"/>
      <c r="P2" s="112"/>
      <c r="Q2" s="112"/>
      <c r="V2" s="110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U2" s="110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2:66" ht="16.5" thickBot="1">
      <c r="B3" s="165"/>
      <c r="C3" s="133" t="s">
        <v>55</v>
      </c>
      <c r="D3" s="133"/>
      <c r="E3" s="123" t="s">
        <v>55</v>
      </c>
      <c r="F3" s="124"/>
      <c r="G3" s="123" t="s">
        <v>55</v>
      </c>
      <c r="H3" s="133"/>
      <c r="I3" s="123" t="s">
        <v>55</v>
      </c>
      <c r="J3" s="133"/>
      <c r="K3" s="123" t="s">
        <v>55</v>
      </c>
      <c r="L3" s="133"/>
      <c r="M3" s="123" t="s">
        <v>16</v>
      </c>
      <c r="N3" s="133"/>
      <c r="O3" s="123" t="s">
        <v>16</v>
      </c>
      <c r="P3" s="133"/>
      <c r="Q3" s="123" t="s">
        <v>16</v>
      </c>
      <c r="R3" s="133"/>
      <c r="S3" s="79"/>
      <c r="T3" s="69"/>
      <c r="U3" s="56"/>
      <c r="V3" s="123" t="s">
        <v>16</v>
      </c>
      <c r="W3" s="133"/>
      <c r="X3" s="123" t="s">
        <v>16</v>
      </c>
      <c r="Y3" s="133"/>
      <c r="Z3" s="133"/>
      <c r="AA3" s="133"/>
      <c r="AB3" s="123" t="s">
        <v>16</v>
      </c>
      <c r="AC3" s="133"/>
      <c r="AD3" s="133"/>
      <c r="AE3" s="133"/>
      <c r="AF3" s="123" t="s">
        <v>16</v>
      </c>
      <c r="AG3" s="133"/>
      <c r="AH3" s="133"/>
      <c r="AI3" s="123" t="s">
        <v>16</v>
      </c>
      <c r="AJ3" s="133"/>
      <c r="AK3" s="133"/>
      <c r="AL3" s="123" t="s">
        <v>16</v>
      </c>
      <c r="AM3" s="133"/>
      <c r="AN3" s="123" t="s">
        <v>16</v>
      </c>
      <c r="AO3" s="133"/>
      <c r="AP3" s="123" t="s">
        <v>16</v>
      </c>
      <c r="AQ3" s="133"/>
      <c r="AR3" s="161" t="s">
        <v>13</v>
      </c>
      <c r="AS3" s="162"/>
      <c r="AT3" s="59"/>
      <c r="AU3" s="123" t="s">
        <v>16</v>
      </c>
      <c r="AV3" s="133"/>
      <c r="AW3" s="133"/>
      <c r="AX3" s="133"/>
      <c r="AY3" s="123" t="s">
        <v>16</v>
      </c>
      <c r="AZ3" s="133"/>
      <c r="BA3" s="133"/>
      <c r="BB3" s="59"/>
      <c r="BC3" s="123" t="s">
        <v>16</v>
      </c>
      <c r="BD3" s="133"/>
      <c r="BE3" s="133"/>
      <c r="BF3" s="133"/>
      <c r="BG3" s="123" t="s">
        <v>16</v>
      </c>
      <c r="BH3" s="133"/>
      <c r="BI3" s="133"/>
      <c r="BJ3" s="124"/>
      <c r="BK3" s="139"/>
      <c r="BL3" s="139"/>
      <c r="BM3" s="140"/>
      <c r="BN3" s="6"/>
    </row>
    <row r="4" spans="2:66" ht="16.5" thickBot="1">
      <c r="B4" s="165"/>
      <c r="C4" s="117" t="s">
        <v>33</v>
      </c>
      <c r="D4" s="104"/>
      <c r="E4" s="107" t="s">
        <v>33</v>
      </c>
      <c r="F4" s="107" t="s">
        <v>33</v>
      </c>
      <c r="G4" s="107" t="s">
        <v>33</v>
      </c>
      <c r="H4" s="107" t="s">
        <v>33</v>
      </c>
      <c r="I4" s="107" t="s">
        <v>33</v>
      </c>
      <c r="J4" s="107" t="s">
        <v>33</v>
      </c>
      <c r="K4" s="107" t="s">
        <v>33</v>
      </c>
      <c r="L4" s="102"/>
      <c r="M4" s="70" t="s">
        <v>14</v>
      </c>
      <c r="N4" s="72"/>
      <c r="O4" s="70" t="s">
        <v>14</v>
      </c>
      <c r="P4" s="72"/>
      <c r="Q4" s="70" t="s">
        <v>14</v>
      </c>
      <c r="R4" s="71"/>
      <c r="S4" s="72"/>
      <c r="T4" s="70"/>
      <c r="U4" s="56"/>
      <c r="V4" s="58" t="s">
        <v>14</v>
      </c>
      <c r="W4" s="59"/>
      <c r="X4" s="70"/>
      <c r="Y4" s="71" t="s">
        <v>14</v>
      </c>
      <c r="Z4" s="71"/>
      <c r="AA4" s="71"/>
      <c r="AB4" s="70" t="s">
        <v>14</v>
      </c>
      <c r="AC4" s="71"/>
      <c r="AD4" s="71"/>
      <c r="AE4" s="71"/>
      <c r="AF4" s="70" t="s">
        <v>14</v>
      </c>
      <c r="AG4" s="71"/>
      <c r="AH4" s="71"/>
      <c r="AI4" s="70" t="s">
        <v>14</v>
      </c>
      <c r="AJ4" s="71"/>
      <c r="AK4" s="71"/>
      <c r="AL4" s="70" t="s">
        <v>14</v>
      </c>
      <c r="AM4" s="71"/>
      <c r="AN4" s="70" t="s">
        <v>14</v>
      </c>
      <c r="AO4" s="71"/>
      <c r="AP4" s="58" t="s">
        <v>14</v>
      </c>
      <c r="AQ4" s="59"/>
      <c r="AR4" s="57"/>
      <c r="AS4" s="60"/>
      <c r="AT4" s="56"/>
      <c r="AU4" s="70" t="s">
        <v>14</v>
      </c>
      <c r="AV4" s="71"/>
      <c r="AW4" s="71"/>
      <c r="AX4" s="71"/>
      <c r="AY4" s="70" t="s">
        <v>14</v>
      </c>
      <c r="AZ4" s="71"/>
      <c r="BA4" s="71"/>
      <c r="BB4" s="59"/>
      <c r="BC4" s="70" t="s">
        <v>14</v>
      </c>
      <c r="BD4" s="71"/>
      <c r="BE4" s="71"/>
      <c r="BF4" s="71"/>
      <c r="BG4" s="70" t="s">
        <v>14</v>
      </c>
      <c r="BH4" s="71"/>
      <c r="BI4" s="71"/>
      <c r="BJ4" s="72"/>
      <c r="BK4" s="5"/>
      <c r="BL4" s="5"/>
      <c r="BM4" s="5"/>
      <c r="BN4" s="6"/>
    </row>
    <row r="5" spans="2:66" ht="16.5" thickBot="1">
      <c r="B5" s="165"/>
      <c r="C5" s="136" t="s">
        <v>17</v>
      </c>
      <c r="D5" s="137"/>
      <c r="E5" s="145" t="s">
        <v>18</v>
      </c>
      <c r="F5" s="137"/>
      <c r="G5" s="145" t="s">
        <v>19</v>
      </c>
      <c r="H5" s="136"/>
      <c r="I5" s="137"/>
      <c r="J5" s="51" t="s">
        <v>23</v>
      </c>
      <c r="K5" s="134" t="s">
        <v>22</v>
      </c>
      <c r="L5" s="135"/>
      <c r="M5" s="149"/>
      <c r="N5" s="150"/>
      <c r="O5" s="155"/>
      <c r="P5" s="163"/>
      <c r="Q5" s="149"/>
      <c r="R5" s="150"/>
      <c r="S5" s="80"/>
      <c r="T5" s="52"/>
      <c r="U5" s="50"/>
      <c r="V5" s="145"/>
      <c r="W5" s="151"/>
      <c r="X5" s="137"/>
      <c r="Y5" s="145"/>
      <c r="Z5" s="136"/>
      <c r="AA5" s="137"/>
      <c r="AB5" s="145"/>
      <c r="AC5" s="136"/>
      <c r="AD5" s="136"/>
      <c r="AE5" s="137"/>
      <c r="AF5" s="145"/>
      <c r="AG5" s="136"/>
      <c r="AH5" s="137"/>
      <c r="AI5" s="145"/>
      <c r="AJ5" s="136"/>
      <c r="AK5" s="137"/>
      <c r="AL5" s="149"/>
      <c r="AM5" s="150"/>
      <c r="AN5" s="155"/>
      <c r="AO5" s="150"/>
      <c r="AP5" s="145"/>
      <c r="AQ5" s="142"/>
      <c r="AR5" s="142"/>
      <c r="AS5" s="143"/>
      <c r="AT5" s="53"/>
      <c r="AU5" s="141"/>
      <c r="AV5" s="144"/>
      <c r="AW5" s="144"/>
      <c r="AX5" s="160"/>
      <c r="AY5" s="141"/>
      <c r="AZ5" s="142"/>
      <c r="BA5" s="142"/>
      <c r="BB5" s="143"/>
      <c r="BC5" s="141"/>
      <c r="BD5" s="144"/>
      <c r="BE5" s="142"/>
      <c r="BF5" s="143"/>
      <c r="BG5" s="159"/>
      <c r="BH5" s="142"/>
      <c r="BI5" s="142"/>
      <c r="BJ5" s="143"/>
      <c r="BK5" s="156"/>
      <c r="BL5" s="156"/>
      <c r="BM5" s="157"/>
      <c r="BN5" s="158"/>
    </row>
    <row r="6" spans="2:66" ht="16.5" thickBot="1">
      <c r="B6" s="166"/>
      <c r="C6" s="61" t="s">
        <v>0</v>
      </c>
      <c r="D6" s="61" t="s">
        <v>1</v>
      </c>
      <c r="E6" s="61" t="s">
        <v>0</v>
      </c>
      <c r="F6" s="61" t="s">
        <v>1</v>
      </c>
      <c r="G6" s="61" t="s">
        <v>0</v>
      </c>
      <c r="H6" s="61" t="s">
        <v>1</v>
      </c>
      <c r="I6" s="61" t="s">
        <v>4</v>
      </c>
      <c r="J6" s="61" t="s">
        <v>0</v>
      </c>
      <c r="K6" s="61" t="s">
        <v>0</v>
      </c>
      <c r="L6" s="61" t="s">
        <v>1</v>
      </c>
      <c r="M6" s="61" t="s">
        <v>0</v>
      </c>
      <c r="N6" s="61" t="s">
        <v>1</v>
      </c>
      <c r="O6" s="61" t="s">
        <v>0</v>
      </c>
      <c r="P6" s="61" t="s">
        <v>1</v>
      </c>
      <c r="Q6" s="61" t="s">
        <v>0</v>
      </c>
      <c r="R6" s="61" t="s">
        <v>1</v>
      </c>
      <c r="S6" s="61" t="s">
        <v>1</v>
      </c>
      <c r="T6" s="63"/>
      <c r="U6" s="62"/>
      <c r="V6" s="64" t="s">
        <v>0</v>
      </c>
      <c r="W6" s="65" t="s">
        <v>1</v>
      </c>
      <c r="X6" s="61" t="s">
        <v>4</v>
      </c>
      <c r="Y6" s="64" t="s">
        <v>0</v>
      </c>
      <c r="Z6" s="65" t="s">
        <v>1</v>
      </c>
      <c r="AA6" s="61" t="s">
        <v>4</v>
      </c>
      <c r="AB6" s="61" t="s">
        <v>0</v>
      </c>
      <c r="AC6" s="61" t="s">
        <v>1</v>
      </c>
      <c r="AD6" s="61" t="s">
        <v>4</v>
      </c>
      <c r="AE6" s="61" t="s">
        <v>7</v>
      </c>
      <c r="AF6" s="61" t="s">
        <v>0</v>
      </c>
      <c r="AG6" s="61" t="s">
        <v>1</v>
      </c>
      <c r="AH6" s="61" t="s">
        <v>4</v>
      </c>
      <c r="AI6" s="61" t="s">
        <v>0</v>
      </c>
      <c r="AJ6" s="61" t="s">
        <v>1</v>
      </c>
      <c r="AK6" s="61" t="s">
        <v>7</v>
      </c>
      <c r="AL6" s="61" t="s">
        <v>0</v>
      </c>
      <c r="AM6" s="61" t="s">
        <v>1</v>
      </c>
      <c r="AN6" s="61" t="s">
        <v>0</v>
      </c>
      <c r="AO6" s="61" t="s">
        <v>1</v>
      </c>
      <c r="AP6" s="61" t="s">
        <v>0</v>
      </c>
      <c r="AQ6" s="66" t="s">
        <v>1</v>
      </c>
      <c r="AR6" s="61" t="s">
        <v>7</v>
      </c>
      <c r="AS6" s="61" t="s">
        <v>4</v>
      </c>
      <c r="AT6" s="62"/>
      <c r="AU6" s="61" t="s">
        <v>0</v>
      </c>
      <c r="AV6" s="61" t="s">
        <v>9</v>
      </c>
      <c r="AW6" s="67" t="s">
        <v>10</v>
      </c>
      <c r="AX6" s="61" t="s">
        <v>11</v>
      </c>
      <c r="AY6" s="61" t="s">
        <v>0</v>
      </c>
      <c r="AZ6" s="66" t="s">
        <v>9</v>
      </c>
      <c r="BA6" s="61" t="s">
        <v>10</v>
      </c>
      <c r="BB6" s="66" t="s">
        <v>11</v>
      </c>
      <c r="BC6" s="61" t="s">
        <v>0</v>
      </c>
      <c r="BD6" s="61" t="s">
        <v>9</v>
      </c>
      <c r="BE6" s="68" t="s">
        <v>10</v>
      </c>
      <c r="BF6" s="66" t="s">
        <v>11</v>
      </c>
      <c r="BG6" s="61" t="s">
        <v>0</v>
      </c>
      <c r="BH6" s="44" t="s">
        <v>9</v>
      </c>
      <c r="BI6" s="13" t="s">
        <v>10</v>
      </c>
      <c r="BJ6" s="14" t="s">
        <v>11</v>
      </c>
      <c r="BK6" s="15"/>
      <c r="BL6" s="48"/>
      <c r="BM6" s="26"/>
      <c r="BN6" s="16"/>
    </row>
    <row r="7" spans="2:66" ht="16.5" hidden="1" thickBot="1">
      <c r="B7" s="120" t="s">
        <v>56</v>
      </c>
      <c r="C7" s="93"/>
      <c r="D7" s="93"/>
      <c r="E7" s="93"/>
      <c r="F7" s="93"/>
      <c r="G7" s="93"/>
      <c r="H7" s="93"/>
      <c r="I7" s="93"/>
      <c r="J7" s="93"/>
      <c r="K7" s="93"/>
      <c r="L7" s="62"/>
      <c r="M7" s="62"/>
      <c r="N7" s="62"/>
      <c r="O7" s="62"/>
      <c r="P7" s="62"/>
      <c r="Q7" s="62"/>
      <c r="R7" s="62"/>
      <c r="S7" s="62"/>
      <c r="T7" s="62"/>
      <c r="U7" s="62"/>
      <c r="V7" s="87"/>
      <c r="W7" s="88"/>
      <c r="X7" s="62"/>
      <c r="Y7" s="87"/>
      <c r="Z7" s="88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89"/>
      <c r="AT7" s="62"/>
      <c r="AU7" s="62"/>
      <c r="AV7" s="62"/>
      <c r="AW7" s="62"/>
      <c r="AX7" s="62"/>
      <c r="AY7" s="62"/>
      <c r="AZ7" s="62"/>
      <c r="BA7" s="62"/>
      <c r="BB7" s="89"/>
      <c r="BC7" s="90"/>
      <c r="BD7" s="89"/>
      <c r="BE7" s="62"/>
      <c r="BF7" s="89"/>
      <c r="BG7" s="62"/>
      <c r="BH7" s="91"/>
      <c r="BI7" s="16"/>
      <c r="BJ7" s="16"/>
      <c r="BK7" s="15"/>
      <c r="BL7" s="48"/>
      <c r="BM7" s="26"/>
      <c r="BN7" s="16"/>
    </row>
    <row r="8" spans="2:66" ht="16.5" thickBot="1">
      <c r="B8" s="84" t="s">
        <v>51</v>
      </c>
      <c r="C8" s="92">
        <f>7</f>
        <v>7</v>
      </c>
      <c r="D8" s="93"/>
      <c r="E8" s="93"/>
      <c r="F8" s="93"/>
      <c r="G8" s="93"/>
      <c r="H8" s="93"/>
      <c r="I8" s="93"/>
      <c r="J8" s="93"/>
      <c r="K8" s="93"/>
      <c r="L8" s="62"/>
      <c r="M8" s="62"/>
      <c r="N8" s="62"/>
      <c r="O8" s="62"/>
      <c r="P8" s="62"/>
      <c r="Q8" s="62"/>
      <c r="R8" s="62"/>
      <c r="S8" s="62"/>
      <c r="T8" s="62"/>
      <c r="U8" s="62"/>
      <c r="V8" s="87"/>
      <c r="W8" s="88"/>
      <c r="X8" s="62"/>
      <c r="Y8" s="87"/>
      <c r="Z8" s="88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89"/>
      <c r="AT8" s="62"/>
      <c r="AU8" s="62"/>
      <c r="AV8" s="62"/>
      <c r="AW8" s="62"/>
      <c r="AX8" s="62"/>
      <c r="AY8" s="62"/>
      <c r="AZ8" s="62"/>
      <c r="BA8" s="62"/>
      <c r="BB8" s="89"/>
      <c r="BC8" s="90"/>
      <c r="BD8" s="89"/>
      <c r="BE8" s="62"/>
      <c r="BF8" s="89"/>
      <c r="BG8" s="62"/>
      <c r="BH8" s="91"/>
      <c r="BI8" s="16"/>
      <c r="BJ8" s="16"/>
      <c r="BK8" s="15"/>
      <c r="BL8" s="48"/>
      <c r="BM8" s="26"/>
      <c r="BN8" s="16"/>
    </row>
    <row r="9" spans="2:66" ht="16.5" thickBot="1">
      <c r="B9" s="120" t="s">
        <v>32</v>
      </c>
      <c r="C9" s="82">
        <f>12+12+12+8+12+12+12+12+12+8+5</f>
        <v>117</v>
      </c>
      <c r="D9" s="82"/>
      <c r="E9" s="82">
        <f>12+9+12+11+12+12+12+12+12+12+12+12+12+12+12+12+12+12</f>
        <v>212</v>
      </c>
      <c r="F9" s="82"/>
      <c r="G9" s="82">
        <f>9+9+12+12+12+12+12+12+12+12+7+12+12+11+12+12+12+12+12+12+12+12+12+12+3</f>
        <v>279</v>
      </c>
      <c r="H9" s="82"/>
      <c r="I9" s="82"/>
      <c r="J9" s="82"/>
      <c r="K9" s="82"/>
      <c r="L9" s="62"/>
      <c r="M9" s="62"/>
      <c r="N9" s="62"/>
      <c r="O9" s="62"/>
      <c r="P9" s="62"/>
      <c r="Q9" s="62"/>
      <c r="R9" s="62"/>
      <c r="S9" s="62"/>
      <c r="T9" s="62"/>
      <c r="U9" s="62"/>
      <c r="V9" s="87"/>
      <c r="W9" s="88"/>
      <c r="X9" s="62"/>
      <c r="Y9" s="87"/>
      <c r="Z9" s="88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89"/>
      <c r="AT9" s="62"/>
      <c r="AU9" s="62"/>
      <c r="AV9" s="62"/>
      <c r="AW9" s="62"/>
      <c r="AX9" s="62"/>
      <c r="AY9" s="62"/>
      <c r="AZ9" s="62"/>
      <c r="BA9" s="62"/>
      <c r="BB9" s="89"/>
      <c r="BC9" s="90"/>
      <c r="BD9" s="89"/>
      <c r="BE9" s="62"/>
      <c r="BF9" s="89"/>
      <c r="BG9" s="62"/>
      <c r="BH9" s="91"/>
      <c r="BI9" s="16"/>
      <c r="BJ9" s="16"/>
      <c r="BK9" s="15"/>
      <c r="BL9" s="48"/>
      <c r="BM9" s="26"/>
      <c r="BN9" s="16"/>
    </row>
    <row r="10" spans="2:66" ht="16.5" thickBot="1">
      <c r="B10" s="84" t="s">
        <v>28</v>
      </c>
      <c r="C10" s="92"/>
      <c r="D10" s="93"/>
      <c r="E10" s="93">
        <f>6+12</f>
        <v>18</v>
      </c>
      <c r="F10" s="93"/>
      <c r="G10" s="93"/>
      <c r="H10" s="93"/>
      <c r="I10" s="93"/>
      <c r="J10" s="82">
        <f>10</f>
        <v>10</v>
      </c>
      <c r="K10" s="93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87"/>
      <c r="W10" s="88"/>
      <c r="X10" s="62"/>
      <c r="Y10" s="87"/>
      <c r="Z10" s="88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89"/>
      <c r="AT10" s="62"/>
      <c r="AU10" s="62"/>
      <c r="AV10" s="62"/>
      <c r="AW10" s="62"/>
      <c r="AX10" s="62"/>
      <c r="AY10" s="62"/>
      <c r="AZ10" s="62"/>
      <c r="BA10" s="62"/>
      <c r="BB10" s="89"/>
      <c r="BC10" s="90"/>
      <c r="BD10" s="89"/>
      <c r="BE10" s="62"/>
      <c r="BF10" s="89"/>
      <c r="BG10" s="62"/>
      <c r="BH10" s="91"/>
      <c r="BI10" s="16"/>
      <c r="BJ10" s="16"/>
      <c r="BK10" s="15"/>
      <c r="BL10" s="48"/>
      <c r="BM10" s="26"/>
      <c r="BN10" s="16"/>
    </row>
    <row r="11" spans="2:66" ht="16.5" thickBot="1">
      <c r="B11" s="84" t="s">
        <v>58</v>
      </c>
      <c r="C11" s="92">
        <f>10+10+10+10</f>
        <v>40</v>
      </c>
      <c r="D11" s="93"/>
      <c r="E11" s="93"/>
      <c r="F11" s="93"/>
      <c r="G11" s="93"/>
      <c r="H11" s="93"/>
      <c r="I11" s="93"/>
      <c r="J11" s="82"/>
      <c r="K11" s="93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87"/>
      <c r="W11" s="88"/>
      <c r="X11" s="62"/>
      <c r="Y11" s="87"/>
      <c r="Z11" s="88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89"/>
      <c r="AT11" s="62"/>
      <c r="AU11" s="62"/>
      <c r="AV11" s="62"/>
      <c r="AW11" s="62"/>
      <c r="AX11" s="62"/>
      <c r="AY11" s="62"/>
      <c r="AZ11" s="62"/>
      <c r="BA11" s="62"/>
      <c r="BB11" s="89"/>
      <c r="BC11" s="90"/>
      <c r="BD11" s="89"/>
      <c r="BE11" s="62"/>
      <c r="BF11" s="89"/>
      <c r="BG11" s="62"/>
      <c r="BH11" s="91"/>
      <c r="BI11" s="16"/>
      <c r="BJ11" s="16"/>
      <c r="BK11" s="15"/>
      <c r="BL11" s="48"/>
      <c r="BM11" s="26"/>
      <c r="BN11" s="16"/>
    </row>
    <row r="12" spans="2:66" ht="16.5" thickBot="1">
      <c r="B12" s="84" t="s">
        <v>3</v>
      </c>
      <c r="C12" s="95">
        <f>6+6+6+6+6+6+6+6+7+7+7+8+6+5</f>
        <v>88</v>
      </c>
      <c r="D12" s="82"/>
      <c r="E12" s="82">
        <f>6+6+6+6+6+6+6+6+6+6+6+6+6+6+6+6+6+6+3+6+6+6+6+6+6+6+6+6+6+6+6+6+6+6+6+6+6+6+6+6+5+6+6+6+6+6+6+6+6+6+6+6+6+6+6+6+6+4+6+6+6+6+6+6+6+6+6+5+6+144+4</f>
        <v>555</v>
      </c>
      <c r="F12" s="82"/>
      <c r="G12" s="82">
        <f>6+6+6+6+6+6+6+6+6+6+6+6+6+6+6+6+6+7+3+90+4+6+6+6+12+6</f>
        <v>242</v>
      </c>
      <c r="H12" s="82"/>
      <c r="I12" s="82"/>
      <c r="J12" s="82"/>
      <c r="K12" s="82"/>
      <c r="L12" s="22"/>
      <c r="M12" s="22"/>
      <c r="N12" s="22"/>
      <c r="O12" s="22"/>
      <c r="P12" s="22"/>
      <c r="Q12" s="22"/>
      <c r="R12" s="22"/>
      <c r="S12" s="22"/>
      <c r="T12" s="43" t="s">
        <v>3</v>
      </c>
      <c r="U12" s="54" t="s">
        <v>3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11"/>
      <c r="AR12" s="22"/>
      <c r="AS12" s="23"/>
      <c r="AT12" s="54" t="s">
        <v>3</v>
      </c>
      <c r="AU12" s="22"/>
      <c r="AV12" s="22"/>
      <c r="AW12" s="22"/>
      <c r="AX12" s="20"/>
      <c r="AY12" s="22"/>
      <c r="AZ12" s="11"/>
      <c r="BA12" s="22"/>
      <c r="BB12" s="23"/>
      <c r="BC12" s="21"/>
      <c r="BD12" s="23"/>
      <c r="BE12" s="11"/>
      <c r="BF12" s="23"/>
      <c r="BG12" s="11"/>
      <c r="BH12" s="22"/>
      <c r="BI12" s="25"/>
      <c r="BJ12" s="25"/>
      <c r="BK12" s="25"/>
      <c r="BL12" s="25"/>
      <c r="BM12" s="25"/>
      <c r="BN12" s="25"/>
    </row>
    <row r="13" spans="2:66" ht="16.5" thickBot="1">
      <c r="B13" s="84" t="s">
        <v>24</v>
      </c>
      <c r="C13" s="95"/>
      <c r="D13" s="82"/>
      <c r="E13" s="82"/>
      <c r="F13" s="82"/>
      <c r="G13" s="82">
        <f>3</f>
        <v>3</v>
      </c>
      <c r="H13" s="82"/>
      <c r="I13" s="82"/>
      <c r="J13" s="82"/>
      <c r="K13" s="82"/>
      <c r="L13" s="22"/>
      <c r="M13" s="22"/>
      <c r="N13" s="22"/>
      <c r="O13" s="22"/>
      <c r="P13" s="22"/>
      <c r="Q13" s="22"/>
      <c r="R13" s="22"/>
      <c r="S13" s="22"/>
      <c r="T13" s="43"/>
      <c r="U13" s="55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11"/>
      <c r="AR13" s="27"/>
      <c r="AS13" s="23"/>
      <c r="AT13" s="55"/>
      <c r="AU13" s="22"/>
      <c r="AV13" s="22"/>
      <c r="AW13" s="22"/>
      <c r="AX13" s="20"/>
      <c r="AY13" s="22"/>
      <c r="AZ13" s="11"/>
      <c r="BA13" s="22"/>
      <c r="BB13" s="23"/>
      <c r="BC13" s="21"/>
      <c r="BD13" s="23"/>
      <c r="BE13" s="11"/>
      <c r="BF13" s="23"/>
      <c r="BG13" s="11"/>
      <c r="BH13" s="22"/>
      <c r="BI13" s="25"/>
      <c r="BJ13" s="25"/>
      <c r="BK13" s="25"/>
      <c r="BL13" s="25"/>
      <c r="BM13" s="25"/>
      <c r="BN13" s="25"/>
    </row>
    <row r="14" spans="2:66" ht="16.5" thickBot="1">
      <c r="B14" s="84" t="s">
        <v>5</v>
      </c>
      <c r="C14" s="113">
        <f>3+5</f>
        <v>8</v>
      </c>
      <c r="D14" s="82"/>
      <c r="E14" s="82"/>
      <c r="F14" s="82"/>
      <c r="G14" s="82">
        <f>90+432</f>
        <v>522</v>
      </c>
      <c r="H14" s="82"/>
      <c r="I14" s="82"/>
      <c r="J14" s="82"/>
      <c r="K14" s="82"/>
      <c r="L14" s="22"/>
      <c r="M14" s="22"/>
      <c r="N14" s="22"/>
      <c r="O14" s="22"/>
      <c r="P14" s="22"/>
      <c r="Q14" s="22"/>
      <c r="R14" s="22"/>
      <c r="S14" s="22"/>
      <c r="T14" s="43" t="s">
        <v>5</v>
      </c>
      <c r="U14" s="55" t="s">
        <v>5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11"/>
      <c r="AR14" s="27"/>
      <c r="AS14" s="23"/>
      <c r="AT14" s="55" t="s">
        <v>5</v>
      </c>
      <c r="AU14" s="22"/>
      <c r="AV14" s="22"/>
      <c r="AW14" s="22"/>
      <c r="AX14" s="20"/>
      <c r="AY14" s="22"/>
      <c r="AZ14" s="11"/>
      <c r="BA14" s="22"/>
      <c r="BB14" s="23"/>
      <c r="BC14" s="21"/>
      <c r="BD14" s="23"/>
      <c r="BE14" s="11"/>
      <c r="BF14" s="23"/>
      <c r="BG14" s="11"/>
      <c r="BH14" s="22"/>
      <c r="BI14" s="25"/>
      <c r="BJ14" s="25"/>
      <c r="BK14" s="25"/>
      <c r="BL14" s="25"/>
      <c r="BM14" s="25"/>
      <c r="BN14" s="25"/>
    </row>
    <row r="15" spans="2:66" ht="16.5" thickBot="1">
      <c r="B15" s="84" t="s">
        <v>57</v>
      </c>
      <c r="C15" s="113"/>
      <c r="D15" s="82"/>
      <c r="E15" s="82">
        <f>4+4+6</f>
        <v>14</v>
      </c>
      <c r="F15" s="82"/>
      <c r="G15" s="82"/>
      <c r="H15" s="82"/>
      <c r="I15" s="82"/>
      <c r="J15" s="82"/>
      <c r="K15" s="82"/>
      <c r="L15" s="22"/>
      <c r="M15" s="22"/>
      <c r="N15" s="22"/>
      <c r="O15" s="22"/>
      <c r="P15" s="22"/>
      <c r="Q15" s="22"/>
      <c r="R15" s="22"/>
      <c r="S15" s="22"/>
      <c r="T15" s="43"/>
      <c r="U15" s="55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11"/>
      <c r="AR15" s="27"/>
      <c r="AS15" s="23"/>
      <c r="AT15" s="55"/>
      <c r="AU15" s="22"/>
      <c r="AV15" s="22"/>
      <c r="AW15" s="22"/>
      <c r="AX15" s="20"/>
      <c r="AY15" s="22"/>
      <c r="AZ15" s="11"/>
      <c r="BA15" s="22"/>
      <c r="BB15" s="23"/>
      <c r="BC15" s="21"/>
      <c r="BD15" s="23"/>
      <c r="BE15" s="11"/>
      <c r="BF15" s="23"/>
      <c r="BG15" s="11"/>
      <c r="BH15" s="22"/>
      <c r="BI15" s="25"/>
      <c r="BJ15" s="25"/>
      <c r="BK15" s="25"/>
      <c r="BL15" s="25"/>
      <c r="BM15" s="25"/>
      <c r="BN15" s="25"/>
    </row>
    <row r="16" spans="2:66" ht="16.5" thickBot="1">
      <c r="B16" s="84" t="s">
        <v>53</v>
      </c>
      <c r="C16" s="113"/>
      <c r="D16" s="82"/>
      <c r="E16" s="82">
        <f>4+4+4+4+4+4+4+3+4+4+4</f>
        <v>43</v>
      </c>
      <c r="F16" s="82"/>
      <c r="G16" s="82"/>
      <c r="H16" s="82"/>
      <c r="I16" s="82"/>
      <c r="J16" s="82"/>
      <c r="K16" s="82"/>
      <c r="L16" s="22"/>
      <c r="M16" s="22"/>
      <c r="N16" s="22"/>
      <c r="O16" s="22"/>
      <c r="P16" s="22"/>
      <c r="Q16" s="22"/>
      <c r="R16" s="22"/>
      <c r="S16" s="22"/>
      <c r="T16" s="43"/>
      <c r="U16" s="55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11"/>
      <c r="AR16" s="27"/>
      <c r="AS16" s="23"/>
      <c r="AT16" s="55"/>
      <c r="AU16" s="22"/>
      <c r="AV16" s="22"/>
      <c r="AW16" s="22"/>
      <c r="AX16" s="20"/>
      <c r="AY16" s="22"/>
      <c r="AZ16" s="11"/>
      <c r="BA16" s="22"/>
      <c r="BB16" s="23"/>
      <c r="BC16" s="21"/>
      <c r="BD16" s="23"/>
      <c r="BE16" s="11"/>
      <c r="BF16" s="23"/>
      <c r="BG16" s="11"/>
      <c r="BH16" s="22"/>
      <c r="BI16" s="25"/>
      <c r="BJ16" s="25"/>
      <c r="BK16" s="25"/>
      <c r="BL16" s="25"/>
      <c r="BM16" s="25"/>
      <c r="BN16" s="25"/>
    </row>
    <row r="17" spans="2:66" ht="16.5" thickBot="1">
      <c r="B17" s="84" t="s">
        <v>21</v>
      </c>
      <c r="C17" s="95">
        <f>3+4+4</f>
        <v>11</v>
      </c>
      <c r="D17" s="82"/>
      <c r="E17" s="82"/>
      <c r="F17" s="82"/>
      <c r="G17" s="82"/>
      <c r="H17" s="82"/>
      <c r="I17" s="82"/>
      <c r="J17" s="82"/>
      <c r="K17" s="82">
        <f>4+4</f>
        <v>8</v>
      </c>
      <c r="L17" s="22"/>
      <c r="M17" s="22"/>
      <c r="N17" s="22"/>
      <c r="O17" s="22"/>
      <c r="P17" s="22"/>
      <c r="Q17" s="22"/>
      <c r="R17" s="22"/>
      <c r="S17" s="22"/>
      <c r="T17" s="43"/>
      <c r="U17" s="5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11"/>
      <c r="AR17" s="27"/>
      <c r="AS17" s="23"/>
      <c r="AT17" s="54"/>
      <c r="AU17" s="22"/>
      <c r="AV17" s="22"/>
      <c r="AW17" s="22"/>
      <c r="AX17" s="20"/>
      <c r="AY17" s="22"/>
      <c r="AZ17" s="11"/>
      <c r="BA17" s="22"/>
      <c r="BB17" s="23"/>
      <c r="BC17" s="21"/>
      <c r="BD17" s="23"/>
      <c r="BE17" s="11"/>
      <c r="BF17" s="23"/>
      <c r="BG17" s="11"/>
      <c r="BH17" s="22"/>
      <c r="BI17" s="25"/>
      <c r="BJ17" s="25"/>
      <c r="BK17" s="25"/>
      <c r="BL17" s="25"/>
      <c r="BM17" s="25"/>
      <c r="BN17" s="25"/>
    </row>
    <row r="18" spans="2:66" ht="16.5" thickBot="1">
      <c r="B18" s="84" t="s">
        <v>31</v>
      </c>
      <c r="C18" s="95"/>
      <c r="D18" s="82"/>
      <c r="E18" s="82"/>
      <c r="F18" s="82"/>
      <c r="G18" s="82">
        <f>3+3</f>
        <v>6</v>
      </c>
      <c r="H18" s="82"/>
      <c r="I18" s="82"/>
      <c r="J18" s="82"/>
      <c r="K18" s="82"/>
      <c r="L18" s="22"/>
      <c r="M18" s="22"/>
      <c r="N18" s="22"/>
      <c r="O18" s="22"/>
      <c r="P18" s="22"/>
      <c r="Q18" s="22"/>
      <c r="R18" s="22"/>
      <c r="S18" s="22"/>
      <c r="T18" s="43" t="s">
        <v>6</v>
      </c>
      <c r="U18" s="54" t="s">
        <v>6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11"/>
      <c r="AR18" s="27"/>
      <c r="AS18" s="23"/>
      <c r="AT18" s="54" t="s">
        <v>6</v>
      </c>
      <c r="AU18" s="22"/>
      <c r="AV18" s="22"/>
      <c r="AW18" s="22"/>
      <c r="AX18" s="20"/>
      <c r="AY18" s="22"/>
      <c r="AZ18" s="11"/>
      <c r="BA18" s="22"/>
      <c r="BB18" s="23"/>
      <c r="BC18" s="21"/>
      <c r="BD18" s="23"/>
      <c r="BE18" s="11"/>
      <c r="BF18" s="23"/>
      <c r="BG18" s="11"/>
      <c r="BH18" s="22"/>
      <c r="BI18" s="25"/>
      <c r="BJ18" s="25"/>
      <c r="BK18" s="25"/>
      <c r="BL18" s="25"/>
      <c r="BM18" s="25"/>
      <c r="BN18" s="25"/>
    </row>
    <row r="19" spans="2:66" ht="16.5" thickBot="1">
      <c r="B19" s="84" t="s">
        <v>70</v>
      </c>
      <c r="C19" s="95">
        <f>4+4+4+4+3</f>
        <v>19</v>
      </c>
      <c r="D19" s="82"/>
      <c r="E19" s="82">
        <f>3+16</f>
        <v>19</v>
      </c>
      <c r="F19" s="82"/>
      <c r="G19" s="82">
        <v>160</v>
      </c>
      <c r="H19" s="82"/>
      <c r="I19" s="82"/>
      <c r="J19" s="82"/>
      <c r="K19" s="82"/>
      <c r="L19" s="22"/>
      <c r="M19" s="22"/>
      <c r="N19" s="22"/>
      <c r="O19" s="22"/>
      <c r="P19" s="22"/>
      <c r="Q19" s="22"/>
      <c r="R19" s="22"/>
      <c r="S19" s="22"/>
      <c r="T19" s="43"/>
      <c r="U19" s="5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11"/>
      <c r="AR19" s="27"/>
      <c r="AS19" s="23"/>
      <c r="AT19" s="54"/>
      <c r="AU19" s="22"/>
      <c r="AV19" s="22"/>
      <c r="AW19" s="22"/>
      <c r="AX19" s="20"/>
      <c r="AY19" s="22"/>
      <c r="AZ19" s="11"/>
      <c r="BA19" s="22"/>
      <c r="BB19" s="23"/>
      <c r="BC19" s="21"/>
      <c r="BD19" s="23"/>
      <c r="BE19" s="11"/>
      <c r="BF19" s="23"/>
      <c r="BG19" s="11"/>
      <c r="BH19" s="22"/>
      <c r="BI19" s="25"/>
      <c r="BJ19" s="25"/>
      <c r="BK19" s="25"/>
      <c r="BL19" s="25"/>
      <c r="BM19" s="25"/>
      <c r="BN19" s="25"/>
    </row>
    <row r="20" spans="2:66" ht="16.5" thickBot="1">
      <c r="B20" s="84" t="s">
        <v>37</v>
      </c>
      <c r="C20" s="95">
        <f>5</f>
        <v>5</v>
      </c>
      <c r="D20" s="82"/>
      <c r="E20" s="82">
        <f>3+3+2+4</f>
        <v>12</v>
      </c>
      <c r="F20" s="82"/>
      <c r="G20" s="82"/>
      <c r="H20" s="82"/>
      <c r="I20" s="82"/>
      <c r="J20" s="82"/>
      <c r="K20" s="82"/>
      <c r="L20" s="22"/>
      <c r="M20" s="22"/>
      <c r="N20" s="22"/>
      <c r="O20" s="22"/>
      <c r="P20" s="22"/>
      <c r="Q20" s="22"/>
      <c r="R20" s="22"/>
      <c r="S20" s="22"/>
      <c r="T20" s="43"/>
      <c r="U20" s="5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11"/>
      <c r="AR20" s="27"/>
      <c r="AS20" s="23"/>
      <c r="AT20" s="54"/>
      <c r="AU20" s="22"/>
      <c r="AV20" s="22"/>
      <c r="AW20" s="22"/>
      <c r="AX20" s="20"/>
      <c r="AY20" s="22"/>
      <c r="AZ20" s="11"/>
      <c r="BA20" s="22"/>
      <c r="BB20" s="23"/>
      <c r="BC20" s="21"/>
      <c r="BD20" s="23"/>
      <c r="BE20" s="11"/>
      <c r="BF20" s="23"/>
      <c r="BG20" s="11"/>
      <c r="BH20" s="22"/>
      <c r="BI20" s="25"/>
      <c r="BJ20" s="25"/>
      <c r="BK20" s="25"/>
      <c r="BL20" s="25"/>
      <c r="BM20" s="25"/>
      <c r="BN20" s="25"/>
    </row>
    <row r="21" spans="2:66" ht="16.5" thickBot="1">
      <c r="B21" s="84" t="s">
        <v>2</v>
      </c>
      <c r="C21" s="113">
        <f>4+4+4</f>
        <v>12</v>
      </c>
      <c r="D21" s="82"/>
      <c r="E21" s="82">
        <f>3+3+3+3+3+3+3+4+3+3+3+3+3+3+3+3+4+3+3+3+2+3+4+3+2+3+2+4+4+3+3+4+4+4+4+4+3+3+2+3+3+3+3+3+3+3+3+3+2+3+3+3+87</f>
        <v>248</v>
      </c>
      <c r="F21" s="82"/>
      <c r="G21" s="82">
        <f>3+3+3+3+3+3+3+3+3+3+3+3+3+3+3+3+3+4+3+3+3+3+3+3+3+3+3+3+3+3+3+3+3+3+63</f>
        <v>166</v>
      </c>
      <c r="H21" s="82"/>
      <c r="I21" s="82"/>
      <c r="J21" s="82"/>
      <c r="K21" s="82"/>
      <c r="L21" s="22"/>
      <c r="M21" s="22"/>
      <c r="N21" s="22"/>
      <c r="O21" s="22"/>
      <c r="P21" s="22"/>
      <c r="Q21" s="22"/>
      <c r="R21" s="22"/>
      <c r="S21" s="22"/>
      <c r="T21" s="43" t="s">
        <v>2</v>
      </c>
      <c r="U21" s="54" t="s">
        <v>2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11"/>
      <c r="AR21" s="10"/>
      <c r="AS21" s="23"/>
      <c r="AT21" s="54" t="s">
        <v>2</v>
      </c>
      <c r="AU21" s="22"/>
      <c r="AV21" s="22"/>
      <c r="AW21" s="22"/>
      <c r="AX21" s="20"/>
      <c r="AY21" s="22"/>
      <c r="AZ21" s="11"/>
      <c r="BA21" s="22"/>
      <c r="BB21" s="23"/>
      <c r="BC21" s="21"/>
      <c r="BD21" s="23"/>
      <c r="BE21" s="11"/>
      <c r="BF21" s="23"/>
      <c r="BG21" s="11"/>
      <c r="BH21" s="22"/>
      <c r="BI21" s="25"/>
      <c r="BJ21" s="25"/>
      <c r="BK21" s="25"/>
      <c r="BL21" s="25"/>
      <c r="BM21" s="25"/>
      <c r="BN21" s="25"/>
    </row>
    <row r="22" spans="2:66" ht="16.5" thickBot="1">
      <c r="B22" s="84" t="s">
        <v>62</v>
      </c>
      <c r="C22" s="113"/>
      <c r="D22" s="82"/>
      <c r="E22" s="82">
        <f>3+2+3</f>
        <v>8</v>
      </c>
      <c r="F22" s="82"/>
      <c r="G22" s="82"/>
      <c r="H22" s="95"/>
      <c r="I22" s="82"/>
      <c r="J22" s="82"/>
      <c r="K22" s="82"/>
      <c r="L22" s="22"/>
      <c r="M22" s="22"/>
      <c r="N22" s="22"/>
      <c r="O22" s="22"/>
      <c r="P22" s="22"/>
      <c r="Q22" s="22"/>
      <c r="R22" s="22"/>
      <c r="S22" s="22"/>
      <c r="T22" s="43"/>
      <c r="U22" s="5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11"/>
      <c r="AR22" s="10"/>
      <c r="AS22" s="23"/>
      <c r="AT22" s="54"/>
      <c r="AU22" s="22"/>
      <c r="AV22" s="22"/>
      <c r="AW22" s="22"/>
      <c r="AX22" s="20"/>
      <c r="AY22" s="22"/>
      <c r="AZ22" s="11"/>
      <c r="BA22" s="22"/>
      <c r="BB22" s="23"/>
      <c r="BC22" s="21"/>
      <c r="BD22" s="23"/>
      <c r="BE22" s="11"/>
      <c r="BF22" s="23"/>
      <c r="BG22" s="11"/>
      <c r="BH22" s="22"/>
      <c r="BI22" s="25"/>
      <c r="BJ22" s="25"/>
      <c r="BK22" s="25"/>
      <c r="BL22" s="25"/>
      <c r="BM22" s="25"/>
      <c r="BN22" s="25"/>
    </row>
    <row r="23" spans="2:66" ht="16.5" thickBot="1">
      <c r="B23" s="84" t="s">
        <v>61</v>
      </c>
      <c r="C23" s="113"/>
      <c r="D23" s="82"/>
      <c r="E23" s="82">
        <f>3+2</f>
        <v>5</v>
      </c>
      <c r="F23" s="82"/>
      <c r="G23" s="82"/>
      <c r="H23" s="95"/>
      <c r="I23" s="82"/>
      <c r="J23" s="82"/>
      <c r="K23" s="82"/>
      <c r="L23" s="22"/>
      <c r="M23" s="22"/>
      <c r="N23" s="22"/>
      <c r="O23" s="22"/>
      <c r="P23" s="22"/>
      <c r="Q23" s="22"/>
      <c r="R23" s="22"/>
      <c r="S23" s="22"/>
      <c r="T23" s="43"/>
      <c r="U23" s="5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11"/>
      <c r="AR23" s="10"/>
      <c r="AS23" s="23"/>
      <c r="AT23" s="54"/>
      <c r="AU23" s="22"/>
      <c r="AV23" s="22"/>
      <c r="AW23" s="22"/>
      <c r="AX23" s="20"/>
      <c r="AY23" s="22"/>
      <c r="AZ23" s="11"/>
      <c r="BA23" s="22"/>
      <c r="BB23" s="23"/>
      <c r="BC23" s="21"/>
      <c r="BD23" s="23"/>
      <c r="BE23" s="11"/>
      <c r="BF23" s="23"/>
      <c r="BG23" s="11"/>
      <c r="BH23" s="22"/>
      <c r="BI23" s="25"/>
      <c r="BJ23" s="25"/>
      <c r="BK23" s="25"/>
      <c r="BL23" s="25"/>
      <c r="BM23" s="25"/>
      <c r="BN23" s="25"/>
    </row>
    <row r="24" spans="2:66" ht="16.5" thickBot="1">
      <c r="B24" s="84" t="s">
        <v>38</v>
      </c>
      <c r="C24" s="95">
        <f>1</f>
        <v>1</v>
      </c>
      <c r="D24" s="82"/>
      <c r="E24" s="82"/>
      <c r="F24" s="82"/>
      <c r="G24" s="82">
        <f>174+2+30</f>
        <v>206</v>
      </c>
      <c r="H24" s="95"/>
      <c r="I24" s="82"/>
      <c r="J24" s="82"/>
      <c r="K24" s="82"/>
      <c r="L24" s="22"/>
      <c r="M24" s="22"/>
      <c r="N24" s="22"/>
      <c r="O24" s="22"/>
      <c r="P24" s="22"/>
      <c r="Q24" s="22"/>
      <c r="R24" s="22"/>
      <c r="S24" s="22"/>
      <c r="T24" s="43"/>
      <c r="U24" s="5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11"/>
      <c r="AR24" s="10"/>
      <c r="AS24" s="23"/>
      <c r="AT24" s="54"/>
      <c r="AU24" s="22"/>
      <c r="AV24" s="22"/>
      <c r="AW24" s="22"/>
      <c r="AX24" s="20"/>
      <c r="AY24" s="22"/>
      <c r="AZ24" s="11"/>
      <c r="BA24" s="22"/>
      <c r="BB24" s="23"/>
      <c r="BC24" s="21"/>
      <c r="BD24" s="23"/>
      <c r="BE24" s="11"/>
      <c r="BF24" s="23"/>
      <c r="BG24" s="11"/>
      <c r="BH24" s="22"/>
      <c r="BI24" s="25"/>
      <c r="BJ24" s="25"/>
      <c r="BK24" s="25"/>
      <c r="BL24" s="25"/>
      <c r="BM24" s="25"/>
      <c r="BN24" s="25"/>
    </row>
    <row r="25" spans="2:66" ht="16.5" thickBot="1">
      <c r="B25" s="84" t="s">
        <v>39</v>
      </c>
      <c r="C25" s="95">
        <f>2</f>
        <v>2</v>
      </c>
      <c r="D25" s="82"/>
      <c r="E25" s="82">
        <f>2+2+2+2+2+2+2+2</f>
        <v>16</v>
      </c>
      <c r="F25" s="82"/>
      <c r="G25" s="82">
        <v>3</v>
      </c>
      <c r="H25" s="95"/>
      <c r="I25" s="82"/>
      <c r="J25" s="82"/>
      <c r="K25" s="82"/>
      <c r="L25" s="22"/>
      <c r="M25" s="22"/>
      <c r="N25" s="22"/>
      <c r="O25" s="22"/>
      <c r="P25" s="22"/>
      <c r="Q25" s="22"/>
      <c r="R25" s="22"/>
      <c r="S25" s="22"/>
      <c r="T25" s="43"/>
      <c r="U25" s="5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11"/>
      <c r="AR25" s="10"/>
      <c r="AS25" s="23"/>
      <c r="AT25" s="54"/>
      <c r="AU25" s="22"/>
      <c r="AV25" s="22"/>
      <c r="AW25" s="22"/>
      <c r="AX25" s="20"/>
      <c r="AY25" s="22"/>
      <c r="AZ25" s="11"/>
      <c r="BA25" s="22"/>
      <c r="BB25" s="23"/>
      <c r="BC25" s="21"/>
      <c r="BD25" s="23"/>
      <c r="BE25" s="11"/>
      <c r="BF25" s="23"/>
      <c r="BG25" s="11"/>
      <c r="BH25" s="22"/>
      <c r="BI25" s="25"/>
      <c r="BJ25" s="25"/>
      <c r="BK25" s="25"/>
      <c r="BL25" s="25"/>
      <c r="BM25" s="25"/>
      <c r="BN25" s="25"/>
    </row>
    <row r="26" spans="2:66" ht="16.5" thickBot="1">
      <c r="B26" s="84" t="s">
        <v>63</v>
      </c>
      <c r="C26" s="95"/>
      <c r="D26" s="82"/>
      <c r="E26" s="82">
        <f>2+2+2</f>
        <v>6</v>
      </c>
      <c r="F26" s="82"/>
      <c r="G26" s="82"/>
      <c r="H26" s="95"/>
      <c r="I26" s="82"/>
      <c r="J26" s="82"/>
      <c r="K26" s="82"/>
      <c r="L26" s="22"/>
      <c r="M26" s="22"/>
      <c r="N26" s="22"/>
      <c r="O26" s="22"/>
      <c r="P26" s="22"/>
      <c r="Q26" s="22"/>
      <c r="R26" s="22"/>
      <c r="S26" s="22"/>
      <c r="T26" s="43"/>
      <c r="U26" s="5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11"/>
      <c r="AR26" s="10"/>
      <c r="AS26" s="23"/>
      <c r="AT26" s="54"/>
      <c r="AU26" s="22"/>
      <c r="AV26" s="22"/>
      <c r="AW26" s="22"/>
      <c r="AX26" s="20"/>
      <c r="AY26" s="22"/>
      <c r="AZ26" s="11"/>
      <c r="BA26" s="22"/>
      <c r="BB26" s="23"/>
      <c r="BC26" s="21"/>
      <c r="BD26" s="23"/>
      <c r="BE26" s="11"/>
      <c r="BF26" s="23"/>
      <c r="BG26" s="11"/>
      <c r="BH26" s="22"/>
      <c r="BI26" s="25"/>
      <c r="BJ26" s="25"/>
      <c r="BK26" s="25"/>
      <c r="BL26" s="25"/>
      <c r="BM26" s="25"/>
      <c r="BN26" s="25"/>
    </row>
    <row r="27" spans="2:66" ht="16.5" thickBot="1">
      <c r="B27" s="84" t="s">
        <v>49</v>
      </c>
      <c r="C27" s="95"/>
      <c r="D27" s="82"/>
      <c r="E27" s="82">
        <f>2+2+3</f>
        <v>7</v>
      </c>
      <c r="F27" s="82"/>
      <c r="G27" s="82">
        <f>3</f>
        <v>3</v>
      </c>
      <c r="H27" s="95"/>
      <c r="I27" s="82"/>
      <c r="J27" s="82"/>
      <c r="K27" s="82"/>
      <c r="L27" s="22"/>
      <c r="M27" s="22"/>
      <c r="N27" s="22"/>
      <c r="O27" s="22"/>
      <c r="P27" s="22"/>
      <c r="Q27" s="22"/>
      <c r="R27" s="22"/>
      <c r="S27" s="22"/>
      <c r="T27" s="43"/>
      <c r="U27" s="5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11"/>
      <c r="AR27" s="10"/>
      <c r="AS27" s="23"/>
      <c r="AT27" s="54"/>
      <c r="AU27" s="22"/>
      <c r="AV27" s="22"/>
      <c r="AW27" s="22"/>
      <c r="AX27" s="20"/>
      <c r="AY27" s="22"/>
      <c r="AZ27" s="11"/>
      <c r="BA27" s="22"/>
      <c r="BB27" s="23"/>
      <c r="BC27" s="21"/>
      <c r="BD27" s="23"/>
      <c r="BE27" s="11"/>
      <c r="BF27" s="23"/>
      <c r="BG27" s="11"/>
      <c r="BH27" s="22"/>
      <c r="BI27" s="25"/>
      <c r="BJ27" s="25"/>
      <c r="BK27" s="25"/>
      <c r="BL27" s="25"/>
      <c r="BM27" s="25"/>
      <c r="BN27" s="25"/>
    </row>
    <row r="28" spans="2:66" ht="16.5" thickBot="1">
      <c r="B28" s="84" t="s">
        <v>69</v>
      </c>
      <c r="C28" s="95"/>
      <c r="D28" s="82"/>
      <c r="E28" s="82"/>
      <c r="F28" s="82"/>
      <c r="G28" s="82">
        <f>24+148</f>
        <v>172</v>
      </c>
      <c r="H28" s="95"/>
      <c r="I28" s="82"/>
      <c r="J28" s="82"/>
      <c r="K28" s="82"/>
      <c r="L28" s="22"/>
      <c r="M28" s="22"/>
      <c r="N28" s="22"/>
      <c r="O28" s="22"/>
      <c r="P28" s="22"/>
      <c r="Q28" s="22"/>
      <c r="R28" s="22"/>
      <c r="S28" s="22"/>
      <c r="T28" s="43"/>
      <c r="U28" s="5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11"/>
      <c r="AR28" s="10"/>
      <c r="AS28" s="23"/>
      <c r="AT28" s="54"/>
      <c r="AU28" s="22"/>
      <c r="AV28" s="22"/>
      <c r="AW28" s="22"/>
      <c r="AX28" s="20"/>
      <c r="AY28" s="22"/>
      <c r="AZ28" s="11"/>
      <c r="BA28" s="22"/>
      <c r="BB28" s="23"/>
      <c r="BC28" s="21"/>
      <c r="BD28" s="23"/>
      <c r="BE28" s="11"/>
      <c r="BF28" s="23"/>
      <c r="BG28" s="11"/>
      <c r="BH28" s="22"/>
      <c r="BI28" s="25"/>
      <c r="BJ28" s="25"/>
      <c r="BK28" s="25"/>
      <c r="BL28" s="25"/>
      <c r="BM28" s="25"/>
      <c r="BN28" s="25"/>
    </row>
    <row r="29" spans="2:66" ht="16.5" hidden="1" thickBot="1">
      <c r="B29" s="84" t="s">
        <v>41</v>
      </c>
      <c r="C29" s="95"/>
      <c r="D29" s="82"/>
      <c r="E29" s="82"/>
      <c r="F29" s="82"/>
      <c r="G29" s="82"/>
      <c r="H29" s="95"/>
      <c r="I29" s="96"/>
      <c r="J29" s="96"/>
      <c r="K29" s="82"/>
      <c r="L29" s="22"/>
      <c r="M29" s="22"/>
      <c r="N29" s="22"/>
      <c r="O29" s="22"/>
      <c r="P29" s="22"/>
      <c r="Q29" s="22"/>
      <c r="R29" s="22"/>
      <c r="S29" s="22"/>
      <c r="T29" s="43"/>
      <c r="U29" s="5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11"/>
      <c r="AR29" s="10"/>
      <c r="AS29" s="23"/>
      <c r="AT29" s="54"/>
      <c r="AU29" s="22"/>
      <c r="AV29" s="22"/>
      <c r="AW29" s="22"/>
      <c r="AX29" s="20"/>
      <c r="AY29" s="22"/>
      <c r="AZ29" s="11"/>
      <c r="BA29" s="22"/>
      <c r="BB29" s="23"/>
      <c r="BC29" s="21"/>
      <c r="BD29" s="23"/>
      <c r="BE29" s="11"/>
      <c r="BF29" s="23"/>
      <c r="BG29" s="11"/>
      <c r="BH29" s="22"/>
      <c r="BI29" s="25"/>
      <c r="BJ29" s="25"/>
      <c r="BK29" s="25"/>
      <c r="BL29" s="25"/>
      <c r="BM29" s="25"/>
      <c r="BN29" s="25"/>
    </row>
    <row r="30" spans="2:66" ht="16.5" thickBot="1">
      <c r="B30" s="84" t="s">
        <v>42</v>
      </c>
      <c r="C30" s="95"/>
      <c r="D30" s="82"/>
      <c r="E30" s="82">
        <f>2+2+2+2+2+2+2+2+2+2+2</f>
        <v>22</v>
      </c>
      <c r="F30" s="82"/>
      <c r="G30" s="82">
        <f>2+2+2+2+2+2+2+2+2+1+2+2+2+2+2</f>
        <v>29</v>
      </c>
      <c r="H30" s="95"/>
      <c r="I30" s="96"/>
      <c r="J30" s="96"/>
      <c r="K30" s="82"/>
      <c r="L30" s="22"/>
      <c r="M30" s="22"/>
      <c r="N30" s="22"/>
      <c r="O30" s="22"/>
      <c r="P30" s="22"/>
      <c r="Q30" s="22"/>
      <c r="R30" s="22"/>
      <c r="S30" s="22"/>
      <c r="T30" s="43"/>
      <c r="U30" s="5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11"/>
      <c r="AR30" s="10"/>
      <c r="AS30" s="23"/>
      <c r="AT30" s="54"/>
      <c r="AU30" s="22"/>
      <c r="AV30" s="22"/>
      <c r="AW30" s="22"/>
      <c r="AX30" s="20"/>
      <c r="AY30" s="22"/>
      <c r="AZ30" s="11"/>
      <c r="BA30" s="22"/>
      <c r="BB30" s="23"/>
      <c r="BC30" s="21"/>
      <c r="BD30" s="23"/>
      <c r="BE30" s="11"/>
      <c r="BF30" s="23"/>
      <c r="BG30" s="11"/>
      <c r="BH30" s="22"/>
      <c r="BI30" s="25"/>
      <c r="BJ30" s="25"/>
      <c r="BK30" s="25"/>
      <c r="BL30" s="25"/>
      <c r="BM30" s="25"/>
      <c r="BN30" s="25"/>
    </row>
    <row r="31" spans="2:66" ht="16.5" hidden="1" thickBot="1">
      <c r="B31" s="84" t="s">
        <v>12</v>
      </c>
      <c r="C31" s="95"/>
      <c r="D31" s="82"/>
      <c r="E31" s="82"/>
      <c r="F31" s="82"/>
      <c r="G31" s="82"/>
      <c r="H31" s="82"/>
      <c r="I31" s="82"/>
      <c r="J31" s="82"/>
      <c r="K31" s="82"/>
      <c r="L31" s="22"/>
      <c r="M31" s="22"/>
      <c r="N31" s="22"/>
      <c r="O31" s="22"/>
      <c r="P31" s="22"/>
      <c r="Q31" s="22"/>
      <c r="R31" s="22"/>
      <c r="S31" s="22"/>
      <c r="T31" s="43" t="s">
        <v>8</v>
      </c>
      <c r="U31" s="54" t="s">
        <v>8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11"/>
      <c r="AR31" s="10"/>
      <c r="AS31" s="23"/>
      <c r="AT31" s="54" t="s">
        <v>8</v>
      </c>
      <c r="AU31" s="22"/>
      <c r="AV31" s="22"/>
      <c r="AW31" s="22"/>
      <c r="AX31" s="20"/>
      <c r="AY31" s="22"/>
      <c r="AZ31" s="11"/>
      <c r="BA31" s="22"/>
      <c r="BB31" s="23"/>
      <c r="BC31" s="21"/>
      <c r="BD31" s="23"/>
      <c r="BE31" s="11"/>
      <c r="BF31" s="23"/>
      <c r="BG31" s="11"/>
      <c r="BH31" s="22"/>
      <c r="BI31" s="25"/>
      <c r="BJ31" s="25"/>
      <c r="BK31" s="25"/>
      <c r="BL31" s="25"/>
      <c r="BM31" s="25"/>
      <c r="BN31" s="25"/>
    </row>
    <row r="32" spans="2:66" ht="16.5" thickBot="1">
      <c r="B32" s="84" t="s">
        <v>67</v>
      </c>
      <c r="C32" s="95"/>
      <c r="D32" s="82"/>
      <c r="E32" s="82"/>
      <c r="F32" s="82"/>
      <c r="G32" s="82">
        <v>20</v>
      </c>
      <c r="H32" s="82"/>
      <c r="I32" s="82"/>
      <c r="J32" s="82"/>
      <c r="K32" s="82"/>
      <c r="L32" s="22"/>
      <c r="M32" s="22"/>
      <c r="N32" s="22"/>
      <c r="O32" s="22"/>
      <c r="P32" s="22"/>
      <c r="Q32" s="22"/>
      <c r="R32" s="22"/>
      <c r="S32" s="22"/>
      <c r="T32" s="43"/>
      <c r="U32" s="5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11"/>
      <c r="AR32" s="10"/>
      <c r="AS32" s="23"/>
      <c r="AT32" s="54"/>
      <c r="AU32" s="22"/>
      <c r="AV32" s="22"/>
      <c r="AW32" s="22"/>
      <c r="AX32" s="20"/>
      <c r="AY32" s="22"/>
      <c r="AZ32" s="11"/>
      <c r="BA32" s="22"/>
      <c r="BB32" s="23"/>
      <c r="BC32" s="21"/>
      <c r="BD32" s="23"/>
      <c r="BE32" s="11"/>
      <c r="BF32" s="23"/>
      <c r="BG32" s="11"/>
      <c r="BH32" s="22"/>
      <c r="BI32" s="25"/>
      <c r="BJ32" s="25"/>
      <c r="BK32" s="25"/>
      <c r="BL32" s="25"/>
      <c r="BM32" s="25"/>
      <c r="BN32" s="25"/>
    </row>
    <row r="33" spans="2:66" ht="16.5" thickBot="1">
      <c r="B33" s="84" t="s">
        <v>40</v>
      </c>
      <c r="C33" s="95"/>
      <c r="D33" s="82"/>
      <c r="E33" s="82">
        <f>2</f>
        <v>2</v>
      </c>
      <c r="F33" s="82"/>
      <c r="G33" s="82"/>
      <c r="H33" s="82"/>
      <c r="I33" s="82"/>
      <c r="J33" s="82"/>
      <c r="K33" s="82"/>
      <c r="L33" s="22"/>
      <c r="M33" s="22"/>
      <c r="N33" s="22"/>
      <c r="O33" s="22"/>
      <c r="P33" s="22"/>
      <c r="Q33" s="22"/>
      <c r="R33" s="22"/>
      <c r="S33" s="22"/>
      <c r="T33" s="43"/>
      <c r="U33" s="5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11"/>
      <c r="AR33" s="10"/>
      <c r="AS33" s="23"/>
      <c r="AT33" s="54"/>
      <c r="AU33" s="22"/>
      <c r="AV33" s="22"/>
      <c r="AW33" s="22"/>
      <c r="AX33" s="20"/>
      <c r="AY33" s="22"/>
      <c r="AZ33" s="11"/>
      <c r="BA33" s="22"/>
      <c r="BB33" s="23"/>
      <c r="BC33" s="21"/>
      <c r="BD33" s="23"/>
      <c r="BE33" s="11"/>
      <c r="BF33" s="23"/>
      <c r="BG33" s="11"/>
      <c r="BH33" s="22"/>
      <c r="BI33" s="25"/>
      <c r="BJ33" s="25"/>
      <c r="BK33" s="25"/>
      <c r="BL33" s="25"/>
      <c r="BM33" s="25"/>
      <c r="BN33" s="25"/>
    </row>
    <row r="34" spans="2:66" ht="16.5" hidden="1" thickBot="1">
      <c r="B34" s="84" t="s">
        <v>47</v>
      </c>
      <c r="C34" s="95"/>
      <c r="D34" s="82"/>
      <c r="E34" s="82"/>
      <c r="F34" s="82"/>
      <c r="G34" s="82"/>
      <c r="H34" s="82"/>
      <c r="I34" s="82"/>
      <c r="J34" s="82"/>
      <c r="K34" s="82"/>
      <c r="L34" s="22"/>
      <c r="M34" s="22"/>
      <c r="N34" s="22"/>
      <c r="O34" s="22"/>
      <c r="P34" s="22"/>
      <c r="Q34" s="22"/>
      <c r="R34" s="22"/>
      <c r="S34" s="22"/>
      <c r="T34" s="43"/>
      <c r="U34" s="5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11"/>
      <c r="AR34" s="10"/>
      <c r="AS34" s="23"/>
      <c r="AT34" s="54"/>
      <c r="AU34" s="22"/>
      <c r="AV34" s="22"/>
      <c r="AW34" s="22"/>
      <c r="AX34" s="20"/>
      <c r="AY34" s="22"/>
      <c r="AZ34" s="11"/>
      <c r="BA34" s="22"/>
      <c r="BB34" s="23"/>
      <c r="BC34" s="21"/>
      <c r="BD34" s="23"/>
      <c r="BE34" s="11"/>
      <c r="BF34" s="23"/>
      <c r="BG34" s="11"/>
      <c r="BH34" s="22"/>
      <c r="BI34" s="25"/>
      <c r="BJ34" s="25"/>
      <c r="BK34" s="25"/>
      <c r="BL34" s="25"/>
      <c r="BM34" s="25"/>
      <c r="BN34" s="25"/>
    </row>
    <row r="35" spans="2:66" ht="16.5" thickBot="1">
      <c r="B35" s="84" t="s">
        <v>43</v>
      </c>
      <c r="C35" s="95"/>
      <c r="D35" s="82"/>
      <c r="E35" s="82"/>
      <c r="F35" s="82"/>
      <c r="G35" s="82">
        <f>1</f>
        <v>1</v>
      </c>
      <c r="H35" s="82"/>
      <c r="I35" s="82"/>
      <c r="J35" s="82"/>
      <c r="K35" s="82"/>
      <c r="L35" s="22"/>
      <c r="M35" s="22"/>
      <c r="N35" s="22"/>
      <c r="O35" s="22"/>
      <c r="P35" s="22"/>
      <c r="Q35" s="22"/>
      <c r="R35" s="22"/>
      <c r="S35" s="22"/>
      <c r="T35" s="43"/>
      <c r="U35" s="5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11"/>
      <c r="AR35" s="10"/>
      <c r="AS35" s="23"/>
      <c r="AT35" s="54"/>
      <c r="AU35" s="22"/>
      <c r="AV35" s="22"/>
      <c r="AW35" s="22"/>
      <c r="AX35" s="20"/>
      <c r="AY35" s="22"/>
      <c r="AZ35" s="11"/>
      <c r="BA35" s="22"/>
      <c r="BB35" s="23"/>
      <c r="BC35" s="21"/>
      <c r="BD35" s="23"/>
      <c r="BE35" s="11"/>
      <c r="BF35" s="23"/>
      <c r="BG35" s="11"/>
      <c r="BH35" s="22"/>
      <c r="BI35" s="25"/>
      <c r="BJ35" s="25"/>
      <c r="BK35" s="25"/>
      <c r="BL35" s="25"/>
      <c r="BM35" s="25"/>
      <c r="BN35" s="25"/>
    </row>
    <row r="36" spans="2:66" ht="16.5" thickBot="1">
      <c r="B36" s="84" t="s">
        <v>59</v>
      </c>
      <c r="C36" s="95"/>
      <c r="D36" s="82"/>
      <c r="E36" s="82"/>
      <c r="F36" s="82"/>
      <c r="G36" s="82"/>
      <c r="H36" s="82"/>
      <c r="I36" s="82"/>
      <c r="J36" s="82"/>
      <c r="K36" s="82">
        <f>1+1</f>
        <v>2</v>
      </c>
      <c r="L36" s="22"/>
      <c r="M36" s="22"/>
      <c r="N36" s="22"/>
      <c r="O36" s="22"/>
      <c r="P36" s="22"/>
      <c r="Q36" s="22"/>
      <c r="R36" s="22"/>
      <c r="S36" s="22"/>
      <c r="T36" s="43"/>
      <c r="U36" s="5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11"/>
      <c r="AR36" s="10"/>
      <c r="AS36" s="23"/>
      <c r="AT36" s="54"/>
      <c r="AU36" s="22"/>
      <c r="AV36" s="22"/>
      <c r="AW36" s="22"/>
      <c r="AX36" s="20"/>
      <c r="AY36" s="22"/>
      <c r="AZ36" s="11"/>
      <c r="BA36" s="22"/>
      <c r="BB36" s="23"/>
      <c r="BC36" s="21"/>
      <c r="BD36" s="23"/>
      <c r="BE36" s="11"/>
      <c r="BF36" s="23"/>
      <c r="BG36" s="11"/>
      <c r="BH36" s="22"/>
      <c r="BI36" s="25"/>
      <c r="BJ36" s="25"/>
      <c r="BK36" s="25"/>
      <c r="BL36" s="25"/>
      <c r="BM36" s="25"/>
      <c r="BN36" s="25"/>
    </row>
    <row r="37" spans="2:66" ht="16.5" thickBot="1">
      <c r="B37" s="84" t="s">
        <v>68</v>
      </c>
      <c r="C37" s="95"/>
      <c r="D37" s="82"/>
      <c r="E37" s="82">
        <f>1+1</f>
        <v>2</v>
      </c>
      <c r="F37" s="82"/>
      <c r="G37" s="82">
        <f>1+22+30+13+3</f>
        <v>69</v>
      </c>
      <c r="H37" s="82"/>
      <c r="I37" s="82"/>
      <c r="J37" s="82"/>
      <c r="K37" s="82"/>
      <c r="L37" s="22"/>
      <c r="M37" s="22"/>
      <c r="N37" s="22"/>
      <c r="O37" s="22"/>
      <c r="P37" s="22"/>
      <c r="Q37" s="22"/>
      <c r="R37" s="22"/>
      <c r="S37" s="22"/>
      <c r="T37" s="43"/>
      <c r="U37" s="5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11"/>
      <c r="AR37" s="10"/>
      <c r="AS37" s="23"/>
      <c r="AT37" s="54"/>
      <c r="AU37" s="22"/>
      <c r="AV37" s="22"/>
      <c r="AW37" s="22"/>
      <c r="AX37" s="20"/>
      <c r="AY37" s="22"/>
      <c r="AZ37" s="11"/>
      <c r="BA37" s="22"/>
      <c r="BB37" s="23"/>
      <c r="BC37" s="21"/>
      <c r="BD37" s="23"/>
      <c r="BE37" s="11"/>
      <c r="BF37" s="23"/>
      <c r="BG37" s="11"/>
      <c r="BH37" s="22"/>
      <c r="BI37" s="25"/>
      <c r="BJ37" s="25"/>
      <c r="BK37" s="25"/>
      <c r="BL37" s="25"/>
      <c r="BM37" s="25"/>
      <c r="BN37" s="25"/>
    </row>
    <row r="38" spans="2:66" ht="16.5" hidden="1" thickBot="1">
      <c r="B38" s="84" t="s">
        <v>52</v>
      </c>
      <c r="C38" s="95"/>
      <c r="D38" s="82"/>
      <c r="E38" s="82"/>
      <c r="F38" s="82"/>
      <c r="G38" s="103"/>
      <c r="H38" s="82"/>
      <c r="I38" s="82"/>
      <c r="J38" s="82"/>
      <c r="K38" s="103"/>
      <c r="L38" s="22"/>
      <c r="M38" s="22"/>
      <c r="N38" s="22"/>
      <c r="O38" s="22"/>
      <c r="P38" s="22"/>
      <c r="Q38" s="22"/>
      <c r="R38" s="22"/>
      <c r="S38" s="22"/>
      <c r="T38" s="43"/>
      <c r="U38" s="5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11"/>
      <c r="AR38" s="10"/>
      <c r="AS38" s="23"/>
      <c r="AT38" s="54"/>
      <c r="AU38" s="22"/>
      <c r="AV38" s="22"/>
      <c r="AW38" s="22"/>
      <c r="AX38" s="20"/>
      <c r="AY38" s="22"/>
      <c r="AZ38" s="11"/>
      <c r="BA38" s="22"/>
      <c r="BB38" s="23"/>
      <c r="BC38" s="21"/>
      <c r="BD38" s="23"/>
      <c r="BE38" s="11"/>
      <c r="BF38" s="23"/>
      <c r="BG38" s="11"/>
      <c r="BH38" s="22"/>
      <c r="BI38" s="25"/>
      <c r="BJ38" s="25"/>
      <c r="BK38" s="25"/>
      <c r="BL38" s="25"/>
      <c r="BM38" s="25"/>
      <c r="BN38" s="25"/>
    </row>
    <row r="39" spans="2:66" ht="16.5" hidden="1" thickBot="1">
      <c r="B39" s="84" t="s">
        <v>25</v>
      </c>
      <c r="C39" s="95"/>
      <c r="D39" s="82"/>
      <c r="E39" s="82"/>
      <c r="F39" s="82"/>
      <c r="G39" s="86"/>
      <c r="H39" s="82"/>
      <c r="I39" s="82"/>
      <c r="J39" s="82"/>
      <c r="K39" s="82"/>
      <c r="L39" s="22"/>
      <c r="M39" s="22"/>
      <c r="N39" s="22"/>
      <c r="O39" s="22"/>
      <c r="P39" s="22"/>
      <c r="Q39" s="22"/>
      <c r="R39" s="22"/>
      <c r="S39" s="22"/>
      <c r="T39" s="43"/>
      <c r="U39" s="5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11"/>
      <c r="AR39" s="10"/>
      <c r="AS39" s="23"/>
      <c r="AT39" s="54"/>
      <c r="AU39" s="22"/>
      <c r="AV39" s="22"/>
      <c r="AW39" s="22"/>
      <c r="AX39" s="20"/>
      <c r="AY39" s="22"/>
      <c r="AZ39" s="11"/>
      <c r="BA39" s="22"/>
      <c r="BB39" s="23"/>
      <c r="BC39" s="21"/>
      <c r="BD39" s="23"/>
      <c r="BE39" s="11"/>
      <c r="BF39" s="23"/>
      <c r="BG39" s="11"/>
      <c r="BH39" s="22"/>
      <c r="BI39" s="25"/>
      <c r="BJ39" s="25"/>
      <c r="BK39" s="25"/>
      <c r="BL39" s="25"/>
      <c r="BM39" s="25"/>
      <c r="BN39" s="25"/>
    </row>
    <row r="40" spans="2:66" ht="16.5" thickBot="1">
      <c r="B40" s="84" t="s">
        <v>60</v>
      </c>
      <c r="C40" s="95"/>
      <c r="D40" s="82"/>
      <c r="E40" s="82"/>
      <c r="F40" s="82"/>
      <c r="G40" s="86"/>
      <c r="H40" s="82"/>
      <c r="I40" s="82"/>
      <c r="J40" s="82"/>
      <c r="K40" s="82">
        <f>1+1</f>
        <v>2</v>
      </c>
      <c r="L40" s="22"/>
      <c r="M40" s="22"/>
      <c r="N40" s="22"/>
      <c r="O40" s="22"/>
      <c r="P40" s="22"/>
      <c r="Q40" s="22"/>
      <c r="R40" s="22"/>
      <c r="S40" s="22"/>
      <c r="T40" s="43"/>
      <c r="U40" s="5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11"/>
      <c r="AR40" s="10"/>
      <c r="AS40" s="23"/>
      <c r="AT40" s="54"/>
      <c r="AU40" s="22"/>
      <c r="AV40" s="22"/>
      <c r="AW40" s="22"/>
      <c r="AX40" s="20"/>
      <c r="AY40" s="22"/>
      <c r="AZ40" s="11"/>
      <c r="BA40" s="22"/>
      <c r="BB40" s="23"/>
      <c r="BC40" s="21"/>
      <c r="BD40" s="23"/>
      <c r="BE40" s="11"/>
      <c r="BF40" s="23"/>
      <c r="BG40" s="11"/>
      <c r="BH40" s="22"/>
      <c r="BI40" s="25"/>
      <c r="BJ40" s="25"/>
      <c r="BK40" s="25"/>
      <c r="BL40" s="25"/>
      <c r="BM40" s="25"/>
      <c r="BN40" s="25"/>
    </row>
    <row r="41" spans="2:66" ht="16.5" hidden="1" thickBot="1">
      <c r="B41" s="84" t="s">
        <v>44</v>
      </c>
      <c r="C41" s="95"/>
      <c r="D41" s="82"/>
      <c r="E41" s="82"/>
      <c r="F41" s="82"/>
      <c r="G41" s="86"/>
      <c r="H41" s="82"/>
      <c r="I41" s="82"/>
      <c r="J41" s="82"/>
      <c r="K41" s="86"/>
      <c r="L41" s="22"/>
      <c r="M41" s="22"/>
      <c r="N41" s="22"/>
      <c r="O41" s="22"/>
      <c r="P41" s="22"/>
      <c r="Q41" s="22"/>
      <c r="R41" s="22"/>
      <c r="S41" s="22"/>
      <c r="T41" s="43"/>
      <c r="U41" s="5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11"/>
      <c r="AR41" s="10"/>
      <c r="AS41" s="23"/>
      <c r="AT41" s="54"/>
      <c r="AU41" s="22"/>
      <c r="AV41" s="22"/>
      <c r="AW41" s="22"/>
      <c r="AX41" s="20"/>
      <c r="AY41" s="22"/>
      <c r="AZ41" s="11"/>
      <c r="BA41" s="22"/>
      <c r="BB41" s="23"/>
      <c r="BC41" s="21"/>
      <c r="BD41" s="23"/>
      <c r="BE41" s="11"/>
      <c r="BF41" s="23"/>
      <c r="BG41" s="11"/>
      <c r="BH41" s="22"/>
      <c r="BI41" s="25"/>
      <c r="BJ41" s="25"/>
      <c r="BK41" s="25"/>
      <c r="BL41" s="25"/>
      <c r="BM41" s="25"/>
      <c r="BN41" s="25"/>
    </row>
    <row r="42" spans="2:66" ht="16.5" customHeight="1" hidden="1" thickBot="1">
      <c r="B42" s="84" t="s">
        <v>20</v>
      </c>
      <c r="C42" s="95"/>
      <c r="D42" s="82"/>
      <c r="E42" s="103"/>
      <c r="F42" s="82"/>
      <c r="G42" s="82"/>
      <c r="H42" s="82"/>
      <c r="I42" s="82"/>
      <c r="J42" s="82"/>
      <c r="K42" s="82"/>
      <c r="L42" s="22"/>
      <c r="M42" s="22"/>
      <c r="N42" s="22"/>
      <c r="O42" s="22"/>
      <c r="P42" s="22"/>
      <c r="Q42" s="22"/>
      <c r="R42" s="22"/>
      <c r="S42" s="22"/>
      <c r="T42" s="43"/>
      <c r="U42" s="5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11"/>
      <c r="AR42" s="10"/>
      <c r="AS42" s="23"/>
      <c r="AT42" s="54"/>
      <c r="AU42" s="22"/>
      <c r="AV42" s="22"/>
      <c r="AW42" s="22"/>
      <c r="AX42" s="20"/>
      <c r="AY42" s="22"/>
      <c r="AZ42" s="11"/>
      <c r="BA42" s="22"/>
      <c r="BB42" s="23"/>
      <c r="BC42" s="21"/>
      <c r="BD42" s="23"/>
      <c r="BE42" s="11"/>
      <c r="BF42" s="23"/>
      <c r="BG42" s="11"/>
      <c r="BH42" s="22"/>
      <c r="BI42" s="25"/>
      <c r="BJ42" s="25"/>
      <c r="BK42" s="25"/>
      <c r="BL42" s="25"/>
      <c r="BM42" s="25"/>
      <c r="BN42" s="25"/>
    </row>
    <row r="43" spans="2:66" ht="16.5" customHeight="1" thickBot="1">
      <c r="B43" s="84" t="s">
        <v>45</v>
      </c>
      <c r="C43" s="95"/>
      <c r="D43" s="82"/>
      <c r="E43" s="82"/>
      <c r="F43" s="82"/>
      <c r="G43" s="116">
        <f>15+7</f>
        <v>22</v>
      </c>
      <c r="H43" s="82"/>
      <c r="I43" s="82"/>
      <c r="J43" s="82"/>
      <c r="K43" s="82"/>
      <c r="L43" s="22"/>
      <c r="M43" s="22"/>
      <c r="N43" s="22"/>
      <c r="O43" s="22"/>
      <c r="P43" s="22"/>
      <c r="Q43" s="22"/>
      <c r="R43" s="22"/>
      <c r="S43" s="22"/>
      <c r="T43" s="43"/>
      <c r="U43" s="5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11"/>
      <c r="AR43" s="10"/>
      <c r="AS43" s="23"/>
      <c r="AT43" s="54"/>
      <c r="AU43" s="22"/>
      <c r="AV43" s="22"/>
      <c r="AW43" s="22"/>
      <c r="AX43" s="20"/>
      <c r="AY43" s="22"/>
      <c r="AZ43" s="11"/>
      <c r="BA43" s="22"/>
      <c r="BB43" s="23"/>
      <c r="BC43" s="21"/>
      <c r="BD43" s="23"/>
      <c r="BE43" s="11"/>
      <c r="BF43" s="23"/>
      <c r="BG43" s="11"/>
      <c r="BH43" s="22"/>
      <c r="BI43" s="25"/>
      <c r="BJ43" s="25"/>
      <c r="BK43" s="25"/>
      <c r="BL43" s="25"/>
      <c r="BM43" s="25"/>
      <c r="BN43" s="25"/>
    </row>
    <row r="44" spans="2:66" ht="16.5" hidden="1" thickBot="1">
      <c r="B44" s="108"/>
      <c r="C44" s="92"/>
      <c r="D44" s="93"/>
      <c r="E44" s="93"/>
      <c r="F44" s="93"/>
      <c r="G44" s="93"/>
      <c r="H44" s="93"/>
      <c r="I44" s="93"/>
      <c r="J44" s="93"/>
      <c r="K44" s="93"/>
      <c r="L44" s="17"/>
      <c r="M44" s="17"/>
      <c r="N44" s="17"/>
      <c r="O44" s="17"/>
      <c r="P44" s="17"/>
      <c r="Q44" s="17"/>
      <c r="R44" s="17"/>
      <c r="S44" s="17"/>
      <c r="T44" s="19"/>
      <c r="U44" s="12"/>
      <c r="V44" s="28"/>
      <c r="W44" s="29"/>
      <c r="X44" s="30"/>
      <c r="Y44" s="28"/>
      <c r="Z44" s="29"/>
      <c r="AA44" s="31"/>
      <c r="AB44" s="28"/>
      <c r="AC44" s="29"/>
      <c r="AD44" s="29"/>
      <c r="AE44" s="31"/>
      <c r="AF44" s="28"/>
      <c r="AG44" s="29"/>
      <c r="AH44" s="31"/>
      <c r="AI44" s="28"/>
      <c r="AJ44" s="29"/>
      <c r="AK44" s="31"/>
      <c r="AL44" s="28"/>
      <c r="AM44" s="29"/>
      <c r="AN44" s="29"/>
      <c r="AO44" s="31"/>
      <c r="AP44" s="28"/>
      <c r="AQ44" s="29"/>
      <c r="AR44" s="29"/>
      <c r="AS44" s="31"/>
      <c r="AT44" s="18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24"/>
      <c r="BJ44" s="24"/>
      <c r="BK44" s="24"/>
      <c r="BL44" s="24"/>
      <c r="BM44" s="24"/>
      <c r="BN44" s="24"/>
    </row>
    <row r="45" spans="2:66" ht="15.75" hidden="1">
      <c r="B45" s="109"/>
      <c r="C45" s="95"/>
      <c r="D45" s="82"/>
      <c r="E45" s="82"/>
      <c r="F45" s="82"/>
      <c r="G45" s="82"/>
      <c r="H45" s="82"/>
      <c r="I45" s="82"/>
      <c r="J45" s="82"/>
      <c r="K45" s="82"/>
      <c r="L45" s="22"/>
      <c r="M45" s="22"/>
      <c r="N45" s="22"/>
      <c r="O45" s="22"/>
      <c r="P45" s="22"/>
      <c r="Q45" s="22"/>
      <c r="R45" s="22"/>
      <c r="S45" s="22"/>
      <c r="T45" s="22"/>
      <c r="U45" s="12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5"/>
      <c r="BJ45" s="25"/>
      <c r="BK45" s="25"/>
      <c r="BL45" s="25"/>
      <c r="BM45" s="25"/>
      <c r="BN45" s="25"/>
    </row>
    <row r="46" spans="2:66" ht="15" hidden="1">
      <c r="B46" s="109"/>
      <c r="C46" s="97"/>
      <c r="D46" s="96"/>
      <c r="E46" s="96"/>
      <c r="F46" s="96"/>
      <c r="G46" s="96"/>
      <c r="H46" s="96"/>
      <c r="I46" s="96"/>
      <c r="J46" s="96"/>
      <c r="K46" s="96"/>
      <c r="L46" s="25"/>
      <c r="M46" s="25"/>
      <c r="N46" s="25"/>
      <c r="O46" s="25"/>
      <c r="P46" s="25"/>
      <c r="Q46" s="25"/>
      <c r="R46" s="25"/>
      <c r="S46" s="25"/>
      <c r="T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</row>
    <row r="47" spans="2:66" ht="15" hidden="1">
      <c r="B47" s="109"/>
      <c r="C47" s="97"/>
      <c r="D47" s="96"/>
      <c r="E47" s="96"/>
      <c r="F47" s="96"/>
      <c r="G47" s="96"/>
      <c r="H47" s="96"/>
      <c r="I47" s="96"/>
      <c r="J47" s="96"/>
      <c r="K47" s="96"/>
      <c r="L47" s="25"/>
      <c r="M47" s="25"/>
      <c r="N47" s="25"/>
      <c r="O47" s="25"/>
      <c r="P47" s="25"/>
      <c r="Q47" s="25"/>
      <c r="R47" s="25"/>
      <c r="S47" s="25"/>
      <c r="T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</row>
    <row r="48" spans="2:66" ht="15" hidden="1">
      <c r="B48" s="109"/>
      <c r="C48" s="97"/>
      <c r="D48" s="96"/>
      <c r="E48" s="96"/>
      <c r="F48" s="96"/>
      <c r="G48" s="96"/>
      <c r="H48" s="96"/>
      <c r="I48" s="96"/>
      <c r="J48" s="96"/>
      <c r="K48" s="96"/>
      <c r="L48" s="25"/>
      <c r="M48" s="25"/>
      <c r="N48" s="25"/>
      <c r="O48" s="25"/>
      <c r="P48" s="25"/>
      <c r="Q48" s="25"/>
      <c r="R48" s="25"/>
      <c r="S48" s="25"/>
      <c r="T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</row>
    <row r="49" spans="2:66" ht="15" hidden="1">
      <c r="B49" s="109"/>
      <c r="C49" s="97"/>
      <c r="D49" s="96"/>
      <c r="E49" s="96"/>
      <c r="F49" s="96"/>
      <c r="G49" s="96"/>
      <c r="H49" s="96"/>
      <c r="I49" s="96"/>
      <c r="J49" s="96"/>
      <c r="K49" s="96"/>
      <c r="L49" s="25"/>
      <c r="M49" s="25"/>
      <c r="N49" s="25"/>
      <c r="O49" s="25"/>
      <c r="P49" s="25"/>
      <c r="Q49" s="25"/>
      <c r="R49" s="25"/>
      <c r="S49" s="25"/>
      <c r="T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</row>
    <row r="50" spans="2:66" ht="15" hidden="1">
      <c r="B50" s="109"/>
      <c r="C50" s="97"/>
      <c r="D50" s="96"/>
      <c r="E50" s="96"/>
      <c r="F50" s="96"/>
      <c r="G50" s="96"/>
      <c r="H50" s="96"/>
      <c r="I50" s="96"/>
      <c r="J50" s="96"/>
      <c r="K50" s="96"/>
      <c r="L50" s="25"/>
      <c r="M50" s="25"/>
      <c r="N50" s="25"/>
      <c r="O50" s="25"/>
      <c r="P50" s="25"/>
      <c r="Q50" s="25"/>
      <c r="R50" s="25"/>
      <c r="S50" s="25"/>
      <c r="T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</row>
    <row r="51" spans="2:66" ht="15" hidden="1">
      <c r="B51" s="109"/>
      <c r="C51" s="97"/>
      <c r="D51" s="96"/>
      <c r="E51" s="96"/>
      <c r="F51" s="96"/>
      <c r="G51" s="96"/>
      <c r="H51" s="96"/>
      <c r="I51" s="96"/>
      <c r="J51" s="96"/>
      <c r="K51" s="96"/>
      <c r="L51" s="25"/>
      <c r="M51" s="25"/>
      <c r="N51" s="25"/>
      <c r="O51" s="25"/>
      <c r="P51" s="25"/>
      <c r="Q51" s="25"/>
      <c r="R51" s="25"/>
      <c r="S51" s="25"/>
      <c r="T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</row>
    <row r="52" spans="2:66" ht="15" hidden="1">
      <c r="B52" s="109"/>
      <c r="C52" s="97"/>
      <c r="D52" s="96"/>
      <c r="E52" s="96"/>
      <c r="F52" s="96"/>
      <c r="G52" s="96"/>
      <c r="H52" s="96"/>
      <c r="I52" s="96"/>
      <c r="J52" s="96"/>
      <c r="K52" s="96"/>
      <c r="L52" s="25"/>
      <c r="M52" s="25"/>
      <c r="N52" s="25"/>
      <c r="O52" s="25"/>
      <c r="P52" s="25"/>
      <c r="Q52" s="25"/>
      <c r="R52" s="25"/>
      <c r="S52" s="25"/>
      <c r="T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</row>
    <row r="53" spans="2:66" ht="15" hidden="1">
      <c r="B53" s="109"/>
      <c r="C53" s="97"/>
      <c r="D53" s="96"/>
      <c r="E53" s="96"/>
      <c r="F53" s="96"/>
      <c r="G53" s="96"/>
      <c r="H53" s="96"/>
      <c r="I53" s="96"/>
      <c r="J53" s="96"/>
      <c r="K53" s="96"/>
      <c r="L53" s="25"/>
      <c r="M53" s="25"/>
      <c r="N53" s="25"/>
      <c r="O53" s="25"/>
      <c r="P53" s="25"/>
      <c r="Q53" s="25"/>
      <c r="R53" s="25"/>
      <c r="S53" s="25"/>
      <c r="T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</row>
    <row r="54" spans="2:66" ht="15" hidden="1">
      <c r="B54" s="109"/>
      <c r="C54" s="97"/>
      <c r="D54" s="96"/>
      <c r="E54" s="96"/>
      <c r="F54" s="96"/>
      <c r="G54" s="96"/>
      <c r="H54" s="96"/>
      <c r="I54" s="96"/>
      <c r="J54" s="96"/>
      <c r="K54" s="96"/>
      <c r="L54" s="25"/>
      <c r="M54" s="25"/>
      <c r="N54" s="25"/>
      <c r="O54" s="25"/>
      <c r="P54" s="25"/>
      <c r="Q54" s="25"/>
      <c r="R54" s="25"/>
      <c r="S54" s="25"/>
      <c r="T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</row>
    <row r="55" spans="2:66" ht="15" hidden="1">
      <c r="B55" s="109"/>
      <c r="C55" s="97"/>
      <c r="D55" s="96"/>
      <c r="E55" s="96"/>
      <c r="F55" s="96"/>
      <c r="G55" s="96"/>
      <c r="H55" s="96"/>
      <c r="I55" s="96"/>
      <c r="J55" s="96"/>
      <c r="K55" s="96"/>
      <c r="L55" s="25"/>
      <c r="M55" s="25"/>
      <c r="N55" s="25"/>
      <c r="O55" s="25"/>
      <c r="P55" s="25"/>
      <c r="Q55" s="25"/>
      <c r="R55" s="25"/>
      <c r="S55" s="25"/>
      <c r="T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</row>
    <row r="56" spans="2:66" ht="39.75" customHeight="1" hidden="1" thickBot="1">
      <c r="B56" s="109"/>
      <c r="C56" s="97"/>
      <c r="D56" s="96"/>
      <c r="E56" s="96"/>
      <c r="F56" s="96"/>
      <c r="G56" s="96"/>
      <c r="H56" s="96"/>
      <c r="I56" s="96"/>
      <c r="J56" s="96"/>
      <c r="K56" s="96"/>
      <c r="L56" s="25"/>
      <c r="M56" s="25"/>
      <c r="N56" s="25"/>
      <c r="O56" s="25"/>
      <c r="P56" s="25"/>
      <c r="Q56" s="25"/>
      <c r="R56" s="25"/>
      <c r="S56" s="25"/>
      <c r="T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</row>
    <row r="57" spans="2:66" ht="15" hidden="1">
      <c r="B57" s="109"/>
      <c r="C57" s="97"/>
      <c r="D57" s="96"/>
      <c r="E57" s="96"/>
      <c r="F57" s="96"/>
      <c r="G57" s="96"/>
      <c r="H57" s="96"/>
      <c r="I57" s="96"/>
      <c r="J57" s="96"/>
      <c r="K57" s="96"/>
      <c r="L57" s="25"/>
      <c r="M57" s="25"/>
      <c r="N57" s="25"/>
      <c r="O57" s="25"/>
      <c r="P57" s="25"/>
      <c r="Q57" s="25"/>
      <c r="R57" s="25"/>
      <c r="S57" s="25"/>
      <c r="T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</row>
    <row r="58" spans="2:66" ht="15" hidden="1">
      <c r="B58" s="109"/>
      <c r="C58" s="97"/>
      <c r="D58" s="96"/>
      <c r="E58" s="96"/>
      <c r="F58" s="96"/>
      <c r="G58" s="96"/>
      <c r="H58" s="96"/>
      <c r="I58" s="96"/>
      <c r="J58" s="96"/>
      <c r="K58" s="96"/>
      <c r="L58" s="25"/>
      <c r="M58" s="25"/>
      <c r="N58" s="25"/>
      <c r="O58" s="25"/>
      <c r="P58" s="25"/>
      <c r="Q58" s="25"/>
      <c r="R58" s="25"/>
      <c r="S58" s="25"/>
      <c r="T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</row>
    <row r="59" spans="2:66" ht="15" hidden="1">
      <c r="B59" s="115"/>
      <c r="C59" s="49"/>
      <c r="D59" s="49"/>
      <c r="E59" s="98"/>
      <c r="F59" s="99"/>
      <c r="G59" s="49"/>
      <c r="H59" s="49"/>
      <c r="I59" s="49"/>
      <c r="J59" s="49"/>
      <c r="K59" s="98"/>
      <c r="L59" s="33"/>
      <c r="M59" s="32"/>
      <c r="N59" s="33"/>
      <c r="O59" s="32"/>
      <c r="P59" s="33"/>
      <c r="Q59" s="32"/>
      <c r="R59" s="33"/>
      <c r="S59" s="35"/>
      <c r="T59" s="36"/>
      <c r="V59" s="36"/>
      <c r="W59" s="34"/>
      <c r="X59" s="3"/>
      <c r="Y59" s="36"/>
      <c r="Z59" s="34"/>
      <c r="AA59" s="3"/>
      <c r="AB59" s="36"/>
      <c r="AC59" s="34"/>
      <c r="AD59" s="3"/>
      <c r="AE59" s="34"/>
      <c r="AF59" s="36"/>
      <c r="AG59" s="34"/>
      <c r="AH59" s="3"/>
      <c r="AI59" s="36"/>
      <c r="AJ59" s="34"/>
      <c r="AK59" s="3"/>
      <c r="AL59" s="35"/>
      <c r="AM59" s="35"/>
      <c r="AN59" s="35"/>
      <c r="AO59" s="35"/>
      <c r="AP59" s="35"/>
      <c r="AQ59" s="35"/>
      <c r="AR59" s="36"/>
      <c r="AS59" s="36"/>
      <c r="AT59" s="36"/>
      <c r="AU59" s="36"/>
      <c r="AV59" s="34"/>
      <c r="AW59" s="3"/>
      <c r="AX59" s="3"/>
      <c r="AY59" s="36"/>
      <c r="AZ59" s="34"/>
      <c r="BA59" s="3"/>
      <c r="BB59" s="3"/>
      <c r="BC59" s="36"/>
      <c r="BD59" s="34"/>
      <c r="BE59" s="3"/>
      <c r="BF59" s="3"/>
      <c r="BG59" s="36"/>
      <c r="BH59" s="34"/>
      <c r="BI59" s="6"/>
      <c r="BJ59" s="6"/>
      <c r="BK59" s="4"/>
      <c r="BL59" s="5"/>
      <c r="BM59" s="6"/>
      <c r="BN59" s="6"/>
    </row>
    <row r="60" spans="2:66" ht="16.5" thickBot="1">
      <c r="B60" s="84" t="s">
        <v>54</v>
      </c>
      <c r="C60" s="95"/>
      <c r="D60" s="82"/>
      <c r="E60" s="82"/>
      <c r="F60" s="82"/>
      <c r="G60" s="82"/>
      <c r="H60" s="82"/>
      <c r="I60" s="82"/>
      <c r="J60" s="82"/>
      <c r="K60" s="82"/>
      <c r="L60" s="9"/>
      <c r="M60" s="9"/>
      <c r="N60" s="9"/>
      <c r="O60" s="9"/>
      <c r="P60" s="9"/>
      <c r="Q60" s="9"/>
      <c r="R60" s="9"/>
      <c r="S60" s="9"/>
      <c r="T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4"/>
      <c r="BL60" s="5"/>
      <c r="BM60" s="6"/>
      <c r="BN60" s="6"/>
    </row>
    <row r="61" spans="2:66" ht="16.5" thickBot="1">
      <c r="B61" s="84" t="s">
        <v>46</v>
      </c>
      <c r="C61" s="95"/>
      <c r="D61" s="82"/>
      <c r="E61" s="82">
        <v>15</v>
      </c>
      <c r="F61" s="82"/>
      <c r="G61" s="82">
        <f>1+1+1+1+1+1+1+1+1+1+1+72</f>
        <v>83</v>
      </c>
      <c r="H61" s="82"/>
      <c r="I61" s="82"/>
      <c r="J61" s="82"/>
      <c r="K61" s="82"/>
      <c r="L61" s="9"/>
      <c r="M61" s="9"/>
      <c r="N61" s="9"/>
      <c r="O61" s="9"/>
      <c r="P61" s="9"/>
      <c r="Q61" s="9"/>
      <c r="R61" s="9"/>
      <c r="S61" s="9"/>
      <c r="T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4"/>
      <c r="BL61" s="5"/>
      <c r="BM61" s="6"/>
      <c r="BN61" s="6"/>
    </row>
    <row r="62" spans="2:66" ht="16.5" hidden="1" thickBot="1">
      <c r="B62" s="114" t="s">
        <v>34</v>
      </c>
      <c r="C62" s="95"/>
      <c r="D62" s="82"/>
      <c r="E62" s="82"/>
      <c r="F62" s="82"/>
      <c r="G62" s="82"/>
      <c r="H62" s="82"/>
      <c r="I62" s="82"/>
      <c r="J62" s="82"/>
      <c r="K62" s="82"/>
      <c r="L62" s="9"/>
      <c r="M62" s="9"/>
      <c r="N62" s="9"/>
      <c r="O62" s="9"/>
      <c r="P62" s="9"/>
      <c r="Q62" s="9"/>
      <c r="R62" s="9"/>
      <c r="S62" s="9"/>
      <c r="T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4"/>
      <c r="BL62" s="5"/>
      <c r="BM62" s="6"/>
      <c r="BN62" s="6"/>
    </row>
    <row r="63" spans="2:66" ht="16.5" hidden="1" thickBot="1">
      <c r="B63" s="114" t="s">
        <v>50</v>
      </c>
      <c r="C63" s="118"/>
      <c r="D63" s="119"/>
      <c r="E63" s="82"/>
      <c r="F63" s="119"/>
      <c r="G63" s="119"/>
      <c r="H63" s="119"/>
      <c r="I63" s="119"/>
      <c r="J63" s="119"/>
      <c r="K63" s="82"/>
      <c r="L63" s="9"/>
      <c r="M63" s="9"/>
      <c r="N63" s="9"/>
      <c r="O63" s="9"/>
      <c r="P63" s="9"/>
      <c r="Q63" s="9"/>
      <c r="R63" s="9"/>
      <c r="S63" s="9"/>
      <c r="T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4"/>
      <c r="BL63" s="5"/>
      <c r="BM63" s="6"/>
      <c r="BN63" s="6"/>
    </row>
    <row r="64" spans="2:66" ht="16.5" hidden="1" thickBot="1">
      <c r="B64" s="84" t="s">
        <v>30</v>
      </c>
      <c r="C64" s="100"/>
      <c r="D64" s="101"/>
      <c r="E64" s="86"/>
      <c r="F64" s="101"/>
      <c r="G64" s="101"/>
      <c r="H64" s="101"/>
      <c r="I64" s="101"/>
      <c r="J64" s="101"/>
      <c r="K64" s="86"/>
      <c r="L64" s="9"/>
      <c r="M64" s="9"/>
      <c r="N64" s="9"/>
      <c r="O64" s="9"/>
      <c r="P64" s="9"/>
      <c r="Q64" s="9"/>
      <c r="R64" s="9"/>
      <c r="S64" s="9"/>
      <c r="T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4"/>
      <c r="BL64" s="5"/>
      <c r="BM64" s="6"/>
      <c r="BN64" s="6"/>
    </row>
    <row r="65" spans="2:66" ht="16.5" hidden="1" thickBot="1">
      <c r="B65" s="84" t="s">
        <v>27</v>
      </c>
      <c r="C65" s="100"/>
      <c r="D65" s="101"/>
      <c r="E65" s="101"/>
      <c r="F65" s="101"/>
      <c r="G65" s="101"/>
      <c r="H65" s="101"/>
      <c r="I65" s="101"/>
      <c r="J65" s="101"/>
      <c r="K65" s="86"/>
      <c r="L65" s="9"/>
      <c r="M65" s="9"/>
      <c r="N65" s="9"/>
      <c r="O65" s="9"/>
      <c r="P65" s="9"/>
      <c r="Q65" s="9"/>
      <c r="R65" s="9"/>
      <c r="S65" s="9"/>
      <c r="T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4"/>
      <c r="BL65" s="5"/>
      <c r="BM65" s="6"/>
      <c r="BN65" s="6"/>
    </row>
    <row r="66" spans="2:66" ht="16.5" hidden="1" thickBot="1">
      <c r="B66" s="84" t="s">
        <v>26</v>
      </c>
      <c r="C66" s="100"/>
      <c r="D66" s="101"/>
      <c r="E66" s="101"/>
      <c r="F66" s="101"/>
      <c r="G66" s="101"/>
      <c r="H66" s="101"/>
      <c r="I66" s="101"/>
      <c r="J66" s="101"/>
      <c r="K66" s="94"/>
      <c r="L66" s="9"/>
      <c r="M66" s="9"/>
      <c r="N66" s="9"/>
      <c r="O66" s="9"/>
      <c r="P66" s="9"/>
      <c r="Q66" s="9"/>
      <c r="R66" s="9"/>
      <c r="S66" s="9"/>
      <c r="T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4"/>
      <c r="BL66" s="5"/>
      <c r="BM66" s="6"/>
      <c r="BN66" s="6"/>
    </row>
    <row r="67" spans="2:66" ht="16.5" hidden="1" thickBot="1">
      <c r="B67" s="84" t="s">
        <v>48</v>
      </c>
      <c r="C67" s="100"/>
      <c r="D67" s="101"/>
      <c r="E67" s="101"/>
      <c r="F67" s="101"/>
      <c r="G67" s="101"/>
      <c r="H67" s="101"/>
      <c r="I67" s="101"/>
      <c r="J67" s="101"/>
      <c r="K67" s="94"/>
      <c r="L67" s="9"/>
      <c r="M67" s="9"/>
      <c r="N67" s="9"/>
      <c r="O67" s="9"/>
      <c r="P67" s="9"/>
      <c r="Q67" s="9"/>
      <c r="R67" s="9"/>
      <c r="S67" s="9"/>
      <c r="T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4"/>
      <c r="BL67" s="5"/>
      <c r="BM67" s="6"/>
      <c r="BN67" s="6"/>
    </row>
    <row r="68" spans="2:66" ht="15.75" hidden="1">
      <c r="B68" s="121" t="s">
        <v>29</v>
      </c>
      <c r="C68" s="100"/>
      <c r="D68" s="101"/>
      <c r="E68" s="101"/>
      <c r="F68" s="101"/>
      <c r="G68" s="101"/>
      <c r="H68" s="101"/>
      <c r="I68" s="101"/>
      <c r="J68" s="101"/>
      <c r="K68" s="94"/>
      <c r="L68" s="9"/>
      <c r="M68" s="9"/>
      <c r="N68" s="9"/>
      <c r="O68" s="9"/>
      <c r="P68" s="9"/>
      <c r="Q68" s="9"/>
      <c r="R68" s="9"/>
      <c r="S68" s="9"/>
      <c r="T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4"/>
      <c r="BL68" s="5"/>
      <c r="BM68" s="6"/>
      <c r="BN68" s="6"/>
    </row>
    <row r="69" spans="2:66" ht="16.5" thickBot="1">
      <c r="B69" s="122" t="s">
        <v>66</v>
      </c>
      <c r="C69" s="96"/>
      <c r="D69" s="96"/>
      <c r="E69" s="96"/>
      <c r="F69" s="96"/>
      <c r="G69" s="96">
        <v>11</v>
      </c>
      <c r="H69" s="96"/>
      <c r="I69" s="96"/>
      <c r="J69" s="96"/>
      <c r="K69" s="86"/>
      <c r="L69" s="9"/>
      <c r="M69" s="9"/>
      <c r="N69" s="9"/>
      <c r="O69" s="9"/>
      <c r="P69" s="9"/>
      <c r="Q69" s="9"/>
      <c r="R69" s="9"/>
      <c r="S69" s="9"/>
      <c r="T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4"/>
      <c r="BL69" s="5"/>
      <c r="BM69" s="6"/>
      <c r="BN69" s="6"/>
    </row>
    <row r="70" spans="2:66" ht="16.5" hidden="1" thickBot="1">
      <c r="B70" s="146" t="s">
        <v>64</v>
      </c>
      <c r="C70" s="146"/>
      <c r="D70" s="146"/>
      <c r="E70" s="146"/>
      <c r="F70" s="146"/>
      <c r="G70" s="146"/>
      <c r="H70" s="146"/>
      <c r="I70" s="146"/>
      <c r="J70" s="146"/>
      <c r="K70" s="146"/>
      <c r="L70" s="9"/>
      <c r="M70" s="9"/>
      <c r="N70" s="9"/>
      <c r="O70" s="9"/>
      <c r="P70" s="9"/>
      <c r="Q70" s="9"/>
      <c r="R70" s="9"/>
      <c r="S70" s="9"/>
      <c r="T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4"/>
      <c r="BL70" s="5"/>
      <c r="BM70" s="6"/>
      <c r="BN70" s="6"/>
    </row>
    <row r="71" spans="2:66" ht="16.5" thickBot="1">
      <c r="B71" s="85"/>
      <c r="C71" s="130" t="s">
        <v>35</v>
      </c>
      <c r="D71" s="128"/>
      <c r="E71" s="128"/>
      <c r="F71" s="128"/>
      <c r="G71" s="128"/>
      <c r="H71" s="128"/>
      <c r="I71" s="128"/>
      <c r="J71" s="128"/>
      <c r="K71" s="129"/>
      <c r="L71" s="105"/>
      <c r="M71" s="105"/>
      <c r="N71" s="105"/>
      <c r="O71" s="105"/>
      <c r="P71" s="105"/>
      <c r="Q71" s="106"/>
      <c r="R71" s="9"/>
      <c r="S71" s="9"/>
      <c r="T71" s="9"/>
      <c r="V71" s="152" t="s">
        <v>15</v>
      </c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4"/>
      <c r="AQ71" s="9"/>
      <c r="AR71" s="9"/>
      <c r="AS71" s="9"/>
      <c r="AT71" s="9"/>
      <c r="AU71" s="152" t="s">
        <v>15</v>
      </c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4"/>
      <c r="BH71" s="9"/>
      <c r="BI71" s="9"/>
      <c r="BJ71" s="9"/>
      <c r="BK71" s="4"/>
      <c r="BL71" s="5"/>
      <c r="BM71" s="6"/>
      <c r="BN71" s="6"/>
    </row>
    <row r="72" spans="2:66" ht="16.5" thickBot="1">
      <c r="B72" s="85"/>
      <c r="C72" s="169" t="s">
        <v>36</v>
      </c>
      <c r="D72" s="167"/>
      <c r="E72" s="167"/>
      <c r="F72" s="167"/>
      <c r="G72" s="167"/>
      <c r="H72" s="167"/>
      <c r="I72" s="167"/>
      <c r="J72" s="167"/>
      <c r="K72" s="168"/>
      <c r="L72" s="112"/>
      <c r="M72" s="112"/>
      <c r="N72" s="112"/>
      <c r="O72" s="112"/>
      <c r="P72" s="112"/>
      <c r="Q72" s="112"/>
      <c r="R72" s="9"/>
      <c r="S72" s="9"/>
      <c r="T72" s="9"/>
      <c r="V72" s="110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9"/>
      <c r="AR72" s="9"/>
      <c r="AS72" s="9"/>
      <c r="AT72" s="9"/>
      <c r="AU72" s="110"/>
      <c r="AV72" s="111"/>
      <c r="AW72" s="111"/>
      <c r="AX72" s="111"/>
      <c r="AY72" s="111"/>
      <c r="AZ72" s="111"/>
      <c r="BA72" s="111"/>
      <c r="BB72" s="12"/>
      <c r="BC72" s="111"/>
      <c r="BD72" s="111"/>
      <c r="BE72" s="111"/>
      <c r="BF72" s="111"/>
      <c r="BG72" s="111"/>
      <c r="BH72" s="9"/>
      <c r="BI72" s="9"/>
      <c r="BJ72" s="9"/>
      <c r="BK72" s="4"/>
      <c r="BL72" s="5"/>
      <c r="BM72" s="6"/>
      <c r="BN72" s="6"/>
    </row>
    <row r="73" spans="2:66" ht="16.5" thickBot="1">
      <c r="B73" s="85"/>
      <c r="C73" s="132" t="s">
        <v>55</v>
      </c>
      <c r="D73" s="132"/>
      <c r="E73" s="131" t="s">
        <v>55</v>
      </c>
      <c r="F73" s="132"/>
      <c r="G73" s="131" t="s">
        <v>55</v>
      </c>
      <c r="H73" s="132"/>
      <c r="I73" s="131" t="s">
        <v>55</v>
      </c>
      <c r="J73" s="132"/>
      <c r="K73" s="131" t="s">
        <v>55</v>
      </c>
      <c r="L73" s="133"/>
      <c r="M73" s="125" t="s">
        <v>16</v>
      </c>
      <c r="N73" s="126"/>
      <c r="O73" s="125" t="s">
        <v>16</v>
      </c>
      <c r="P73" s="126"/>
      <c r="Q73" s="125" t="s">
        <v>16</v>
      </c>
      <c r="R73" s="126"/>
      <c r="S73" s="81"/>
      <c r="T73" s="2"/>
      <c r="U73" s="49"/>
      <c r="V73" s="125" t="s">
        <v>16</v>
      </c>
      <c r="W73" s="126"/>
      <c r="X73" s="125" t="s">
        <v>16</v>
      </c>
      <c r="Y73" s="126"/>
      <c r="Z73" s="126"/>
      <c r="AA73" s="126"/>
      <c r="AB73" s="125" t="s">
        <v>16</v>
      </c>
      <c r="AC73" s="126"/>
      <c r="AD73" s="126"/>
      <c r="AE73" s="126"/>
      <c r="AF73" s="125" t="s">
        <v>16</v>
      </c>
      <c r="AG73" s="126"/>
      <c r="AH73" s="126"/>
      <c r="AI73" s="125" t="s">
        <v>16</v>
      </c>
      <c r="AJ73" s="126"/>
      <c r="AK73" s="126"/>
      <c r="AL73" s="125" t="s">
        <v>16</v>
      </c>
      <c r="AM73" s="126"/>
      <c r="AN73" s="125" t="s">
        <v>16</v>
      </c>
      <c r="AO73" s="126"/>
      <c r="AP73" s="125" t="s">
        <v>16</v>
      </c>
      <c r="AQ73" s="126"/>
      <c r="AR73" s="9"/>
      <c r="AS73" s="9"/>
      <c r="AT73" s="45"/>
      <c r="AU73" s="125" t="s">
        <v>16</v>
      </c>
      <c r="AV73" s="126"/>
      <c r="AW73" s="126"/>
      <c r="AX73" s="126"/>
      <c r="AY73" s="125" t="s">
        <v>16</v>
      </c>
      <c r="AZ73" s="126"/>
      <c r="BA73" s="126"/>
      <c r="BB73" s="78"/>
      <c r="BC73" s="125" t="s">
        <v>16</v>
      </c>
      <c r="BD73" s="126"/>
      <c r="BE73" s="126"/>
      <c r="BF73" s="126"/>
      <c r="BG73" s="125" t="s">
        <v>16</v>
      </c>
      <c r="BH73" s="126"/>
      <c r="BI73" s="126"/>
      <c r="BJ73" s="127"/>
      <c r="BK73" s="4"/>
      <c r="BL73" s="5"/>
      <c r="BM73" s="6"/>
      <c r="BN73" s="6"/>
    </row>
    <row r="74" spans="3:66" ht="16.5" thickBot="1">
      <c r="C74" s="107" t="s">
        <v>33</v>
      </c>
      <c r="D74" s="107" t="s">
        <v>33</v>
      </c>
      <c r="E74" s="107" t="s">
        <v>33</v>
      </c>
      <c r="F74" s="107" t="s">
        <v>33</v>
      </c>
      <c r="G74" s="107" t="s">
        <v>33</v>
      </c>
      <c r="H74" s="107" t="s">
        <v>33</v>
      </c>
      <c r="I74" s="107" t="s">
        <v>33</v>
      </c>
      <c r="J74" s="107" t="s">
        <v>33</v>
      </c>
      <c r="K74" s="107" t="s">
        <v>33</v>
      </c>
      <c r="L74" s="102"/>
      <c r="M74" s="73" t="s">
        <v>14</v>
      </c>
      <c r="N74" s="75"/>
      <c r="O74" s="73" t="s">
        <v>14</v>
      </c>
      <c r="P74" s="75"/>
      <c r="Q74" s="73" t="s">
        <v>14</v>
      </c>
      <c r="R74" s="74"/>
      <c r="S74" s="75"/>
      <c r="T74" s="8"/>
      <c r="U74" s="47"/>
      <c r="V74" s="76" t="s">
        <v>14</v>
      </c>
      <c r="W74" s="77"/>
      <c r="X74" s="73"/>
      <c r="Y74" s="74" t="s">
        <v>14</v>
      </c>
      <c r="Z74" s="74"/>
      <c r="AA74" s="74"/>
      <c r="AB74" s="73" t="s">
        <v>14</v>
      </c>
      <c r="AC74" s="74"/>
      <c r="AD74" s="74"/>
      <c r="AE74" s="74"/>
      <c r="AF74" s="73" t="s">
        <v>14</v>
      </c>
      <c r="AG74" s="74"/>
      <c r="AH74" s="74"/>
      <c r="AI74" s="73" t="s">
        <v>14</v>
      </c>
      <c r="AJ74" s="74"/>
      <c r="AK74" s="74"/>
      <c r="AL74" s="73" t="s">
        <v>14</v>
      </c>
      <c r="AM74" s="74"/>
      <c r="AN74" s="73" t="s">
        <v>14</v>
      </c>
      <c r="AO74" s="74"/>
      <c r="AP74" s="76" t="s">
        <v>14</v>
      </c>
      <c r="AQ74" s="77"/>
      <c r="AR74" s="147" t="s">
        <v>13</v>
      </c>
      <c r="AS74" s="148"/>
      <c r="AT74" s="46"/>
      <c r="AU74" s="74" t="s">
        <v>14</v>
      </c>
      <c r="AV74" s="74"/>
      <c r="AW74" s="74"/>
      <c r="AX74" s="74"/>
      <c r="AY74" s="73" t="s">
        <v>14</v>
      </c>
      <c r="AZ74" s="74"/>
      <c r="BA74" s="74"/>
      <c r="BB74" s="77"/>
      <c r="BC74" s="73" t="s">
        <v>14</v>
      </c>
      <c r="BD74" s="74"/>
      <c r="BE74" s="74"/>
      <c r="BF74" s="75"/>
      <c r="BG74" s="73" t="s">
        <v>14</v>
      </c>
      <c r="BH74" s="74"/>
      <c r="BI74" s="74"/>
      <c r="BJ74" s="74"/>
      <c r="BK74" s="138"/>
      <c r="BL74" s="139"/>
      <c r="BM74" s="140"/>
      <c r="BN74" s="6"/>
    </row>
    <row r="75" spans="3:66" ht="15.75" hidden="1" thickBot="1"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9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40"/>
      <c r="BJ75" s="9"/>
      <c r="BK75" s="41"/>
      <c r="BL75" s="42"/>
      <c r="BM75" s="9"/>
      <c r="BN75" s="9"/>
    </row>
  </sheetData>
  <sheetProtection/>
  <mergeCells count="74">
    <mergeCell ref="B1:B6"/>
    <mergeCell ref="C2:K2"/>
    <mergeCell ref="C72:K72"/>
    <mergeCell ref="M3:N3"/>
    <mergeCell ref="O3:P3"/>
    <mergeCell ref="I3:J3"/>
    <mergeCell ref="M5:N5"/>
    <mergeCell ref="E5:F5"/>
    <mergeCell ref="C3:D3"/>
    <mergeCell ref="K3:L3"/>
    <mergeCell ref="AU1:BG1"/>
    <mergeCell ref="AF5:AH5"/>
    <mergeCell ref="AB3:AE3"/>
    <mergeCell ref="O5:P5"/>
    <mergeCell ref="V3:W3"/>
    <mergeCell ref="V1:AP1"/>
    <mergeCell ref="AF3:AH3"/>
    <mergeCell ref="BG3:BJ3"/>
    <mergeCell ref="AL5:AM5"/>
    <mergeCell ref="AU3:AX3"/>
    <mergeCell ref="X3:AA3"/>
    <mergeCell ref="AI3:AK3"/>
    <mergeCell ref="Q3:R3"/>
    <mergeCell ref="AR3:AS3"/>
    <mergeCell ref="BK3:BM3"/>
    <mergeCell ref="AY3:BA3"/>
    <mergeCell ref="AL3:AM3"/>
    <mergeCell ref="AN5:AO5"/>
    <mergeCell ref="BK5:BN5"/>
    <mergeCell ref="BG5:BJ5"/>
    <mergeCell ref="BC73:BF73"/>
    <mergeCell ref="AU5:AX5"/>
    <mergeCell ref="BC3:BF3"/>
    <mergeCell ref="AY73:BA73"/>
    <mergeCell ref="AU73:AX73"/>
    <mergeCell ref="AU71:BG71"/>
    <mergeCell ref="AN3:AO3"/>
    <mergeCell ref="V73:W73"/>
    <mergeCell ref="AP73:AQ73"/>
    <mergeCell ref="X73:AA73"/>
    <mergeCell ref="Y5:AA5"/>
    <mergeCell ref="AN73:AO73"/>
    <mergeCell ref="AP5:AS5"/>
    <mergeCell ref="AP3:AQ3"/>
    <mergeCell ref="V71:AP71"/>
    <mergeCell ref="AL73:AM73"/>
    <mergeCell ref="AB5:AE5"/>
    <mergeCell ref="AR74:AS74"/>
    <mergeCell ref="C73:D73"/>
    <mergeCell ref="AB73:AE73"/>
    <mergeCell ref="AF73:AH73"/>
    <mergeCell ref="AI73:AK73"/>
    <mergeCell ref="Q5:R5"/>
    <mergeCell ref="V5:X5"/>
    <mergeCell ref="BK74:BM74"/>
    <mergeCell ref="AY5:BB5"/>
    <mergeCell ref="BC5:BF5"/>
    <mergeCell ref="G73:H73"/>
    <mergeCell ref="I73:J73"/>
    <mergeCell ref="G5:I5"/>
    <mergeCell ref="M73:N73"/>
    <mergeCell ref="B70:K70"/>
    <mergeCell ref="O73:P73"/>
    <mergeCell ref="Q73:R73"/>
    <mergeCell ref="E3:F3"/>
    <mergeCell ref="BG73:BJ73"/>
    <mergeCell ref="C1:K1"/>
    <mergeCell ref="C71:K71"/>
    <mergeCell ref="E73:F73"/>
    <mergeCell ref="K73:L73"/>
    <mergeCell ref="K5:L5"/>
    <mergeCell ref="C5:D5"/>
    <mergeCell ref="G3:H3"/>
    <mergeCell ref="AI5:AK5"/>
  </mergeCells>
  <printOptions/>
  <pageMargins left="0.7" right="0.7" top="0.75" bottom="0.75" header="0.3" footer="0.3"/>
  <pageSetup fitToWidth="0" fitToHeight="1" horizontalDpi="600" verticalDpi="6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Субботин</cp:lastModifiedBy>
  <cp:lastPrinted>2018-11-08T09:28:55Z</cp:lastPrinted>
  <dcterms:created xsi:type="dcterms:W3CDTF">1996-10-08T23:32:33Z</dcterms:created>
  <dcterms:modified xsi:type="dcterms:W3CDTF">2019-05-28T12:09:21Z</dcterms:modified>
  <cp:category/>
  <cp:version/>
  <cp:contentType/>
  <cp:contentStatus/>
</cp:coreProperties>
</file>